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orudc4.voru.linn\kasutajad\Anneli.Nelk\Uus koduleht\"/>
    </mc:Choice>
  </mc:AlternateContent>
  <bookViews>
    <workbookView xWindow="0" yWindow="60" windowWidth="16380" windowHeight="8130" firstSheet="2" activeTab="2"/>
  </bookViews>
  <sheets>
    <sheet name="Juhend" sheetId="1" r:id="rId1"/>
    <sheet name="Mudel" sheetId="2" r:id="rId2"/>
    <sheet name="1_KOV profiil" sheetId="3" r:id="rId3"/>
    <sheet name="2_tulemusindikaatorid" sheetId="4" r:id="rId4"/>
    <sheet name="3_eh1" sheetId="5" r:id="rId5"/>
    <sheet name="3_eh2" sheetId="6" r:id="rId6"/>
    <sheet name="3_eh3" sheetId="7" r:id="rId7"/>
    <sheet name="3_eh4" sheetId="8" r:id="rId8"/>
    <sheet name="3_eh_koond" sheetId="9" r:id="rId9"/>
    <sheet name="4_vh1" sheetId="10" r:id="rId10"/>
    <sheet name="4_vh2" sheetId="11" r:id="rId11"/>
    <sheet name="4_vh3" sheetId="12" r:id="rId12"/>
    <sheet name="4_vh4" sheetId="13" r:id="rId13"/>
    <sheet name="4_vh_koond" sheetId="14" r:id="rId14"/>
    <sheet name="analüütika" sheetId="15" state="hidden" r:id="rId15"/>
    <sheet name="kokkuvõte" sheetId="16" r:id="rId16"/>
    <sheet name="5_parendustegevused" sheetId="17" r:id="rId17"/>
  </sheets>
  <definedNames>
    <definedName name="_Toc280183041">'4_vh_koond'!$A$1</definedName>
    <definedName name="Excel_BuiltIn__FilterDatabase">Mudel!$A$2:$F$136</definedName>
    <definedName name="_xlnm.Print_Area">'1_KOV profiil'!$A$1:$D$36</definedName>
    <definedName name="Prindiala_1">'2_tulemusindikaatorid'!$A$1:$O$43</definedName>
    <definedName name="Prindiala_2">Juhend!$A$1:$O$37</definedName>
    <definedName name="Prindiala_3">Mudel!$A$1:$G$175</definedName>
  </definedNames>
  <calcPr calcId="152511"/>
</workbook>
</file>

<file path=xl/calcChain.xml><?xml version="1.0" encoding="utf-8"?>
<calcChain xmlns="http://schemas.openxmlformats.org/spreadsheetml/2006/main">
  <c r="C27" i="5" l="1"/>
  <c r="D33" i="11" l="1"/>
  <c r="D32" i="11"/>
  <c r="D31" i="11"/>
  <c r="D33" i="6"/>
  <c r="D32" i="6"/>
  <c r="D31" i="6"/>
  <c r="C10" i="15"/>
  <c r="D15" i="16" s="1"/>
  <c r="C9" i="15"/>
  <c r="D14" i="16" s="1"/>
  <c r="C8" i="15"/>
  <c r="D13" i="16" s="1"/>
  <c r="C7" i="15"/>
  <c r="D12" i="16" s="1"/>
  <c r="E7" i="4"/>
  <c r="K7" i="4"/>
  <c r="L7" i="4" s="1"/>
  <c r="K8" i="4"/>
  <c r="L8" i="4" s="1"/>
  <c r="K9" i="4"/>
  <c r="L9" i="4" s="1"/>
  <c r="E10" i="4"/>
  <c r="K10" i="4"/>
  <c r="L10" i="4" s="1"/>
  <c r="K11" i="4"/>
  <c r="L11" i="4" s="1"/>
  <c r="K12" i="4"/>
  <c r="L12" i="4" s="1"/>
  <c r="E13" i="4"/>
  <c r="K13" i="4"/>
  <c r="L13" i="4" s="1"/>
  <c r="E15" i="4"/>
  <c r="K15" i="4"/>
  <c r="L15" i="4" s="1"/>
  <c r="K16" i="4"/>
  <c r="L16" i="4" s="1"/>
  <c r="K17" i="4"/>
  <c r="L17" i="4" s="1"/>
  <c r="E18" i="4"/>
  <c r="K18" i="4"/>
  <c r="L18" i="4" s="1"/>
  <c r="K19" i="4"/>
  <c r="L19" i="4" s="1"/>
  <c r="M19" i="4" s="1"/>
  <c r="K20" i="4"/>
  <c r="L20" i="4" s="1"/>
  <c r="M20" i="4" s="1"/>
  <c r="E21" i="4"/>
  <c r="K21" i="4"/>
  <c r="L21" i="4" s="1"/>
  <c r="M21" i="4" s="1"/>
  <c r="E23" i="4"/>
  <c r="K23" i="4"/>
  <c r="L23" i="4" s="1"/>
  <c r="K24" i="4"/>
  <c r="L24" i="4" s="1"/>
  <c r="M24" i="4" s="1"/>
  <c r="K25" i="4"/>
  <c r="L25" i="4" s="1"/>
  <c r="E26" i="4"/>
  <c r="K26" i="4"/>
  <c r="L26" i="4"/>
  <c r="E19" i="7" s="1"/>
  <c r="K27" i="4"/>
  <c r="L27" i="4" s="1"/>
  <c r="K28" i="4"/>
  <c r="L28" i="4" s="1"/>
  <c r="E29" i="4"/>
  <c r="K29" i="4"/>
  <c r="L29" i="4" s="1"/>
  <c r="K30" i="4"/>
  <c r="L30" i="4"/>
  <c r="M30" i="4" s="1"/>
  <c r="K31" i="4"/>
  <c r="L31" i="4" s="1"/>
  <c r="E32" i="4"/>
  <c r="K32" i="4"/>
  <c r="L32" i="4" s="1"/>
  <c r="E34" i="4"/>
  <c r="K34" i="4"/>
  <c r="L34" i="4" s="1"/>
  <c r="K35" i="4"/>
  <c r="L35" i="4" s="1"/>
  <c r="K36" i="4"/>
  <c r="L36" i="4" s="1"/>
  <c r="E37" i="4"/>
  <c r="K37" i="4"/>
  <c r="L37" i="4" s="1"/>
  <c r="K38" i="4"/>
  <c r="L38" i="4"/>
  <c r="M38" i="4" s="1"/>
  <c r="K39" i="4"/>
  <c r="L39" i="4"/>
  <c r="E66" i="8" s="1"/>
  <c r="E40" i="4"/>
  <c r="K40" i="4"/>
  <c r="L40" i="4" s="1"/>
  <c r="K41" i="4"/>
  <c r="L41" i="4" s="1"/>
  <c r="K42" i="4"/>
  <c r="L42" i="4" s="1"/>
  <c r="E43" i="4"/>
  <c r="K43" i="4"/>
  <c r="L43" i="4" s="1"/>
  <c r="K44" i="4"/>
  <c r="L44" i="4" s="1"/>
  <c r="M44" i="4" s="1"/>
  <c r="K45" i="4"/>
  <c r="L45" i="4" s="1"/>
  <c r="D21" i="5"/>
  <c r="D22" i="5"/>
  <c r="D23" i="5"/>
  <c r="D24" i="5"/>
  <c r="D25" i="5"/>
  <c r="D26" i="5"/>
  <c r="D36" i="5"/>
  <c r="C37" i="5"/>
  <c r="C49" i="5"/>
  <c r="C58" i="5"/>
  <c r="C18" i="6"/>
  <c r="D28" i="6"/>
  <c r="D29" i="6"/>
  <c r="D30" i="6"/>
  <c r="C35" i="6"/>
  <c r="D16" i="7"/>
  <c r="D17" i="7"/>
  <c r="D18" i="7"/>
  <c r="D19" i="7"/>
  <c r="D20" i="7"/>
  <c r="D21" i="7"/>
  <c r="C22" i="7"/>
  <c r="D34" i="7"/>
  <c r="D35" i="7"/>
  <c r="D36" i="7"/>
  <c r="C37" i="7"/>
  <c r="C48" i="7"/>
  <c r="C16" i="8"/>
  <c r="C25" i="8"/>
  <c r="C37" i="8"/>
  <c r="D50" i="8"/>
  <c r="C51" i="8"/>
  <c r="D61" i="8"/>
  <c r="D62" i="8"/>
  <c r="D63" i="8"/>
  <c r="D64" i="8"/>
  <c r="D65" i="8"/>
  <c r="D66" i="8"/>
  <c r="D67" i="8"/>
  <c r="D68" i="8"/>
  <c r="D69" i="8"/>
  <c r="C70" i="8"/>
  <c r="C79" i="8"/>
  <c r="D92" i="8"/>
  <c r="D93" i="8"/>
  <c r="D94" i="8"/>
  <c r="C95" i="8"/>
  <c r="D21" i="10"/>
  <c r="D22" i="10"/>
  <c r="D23" i="10"/>
  <c r="D24" i="10"/>
  <c r="D25" i="10"/>
  <c r="D26" i="10"/>
  <c r="C27" i="10"/>
  <c r="D36" i="10"/>
  <c r="C37" i="10"/>
  <c r="C49" i="10"/>
  <c r="C58" i="10"/>
  <c r="C18" i="11"/>
  <c r="D28" i="11"/>
  <c r="D29" i="11"/>
  <c r="D30" i="11"/>
  <c r="C35" i="11"/>
  <c r="D16" i="12"/>
  <c r="D17" i="12"/>
  <c r="D18" i="12"/>
  <c r="D19" i="12"/>
  <c r="D20" i="12"/>
  <c r="D21" i="12"/>
  <c r="C22" i="12"/>
  <c r="D34" i="12"/>
  <c r="D35" i="12"/>
  <c r="D36" i="12"/>
  <c r="C37" i="12"/>
  <c r="C48" i="12"/>
  <c r="C16" i="13"/>
  <c r="C25" i="13"/>
  <c r="C37" i="13"/>
  <c r="D50" i="13"/>
  <c r="C51" i="13"/>
  <c r="D61" i="13"/>
  <c r="D62" i="13"/>
  <c r="D63" i="13"/>
  <c r="D64" i="13"/>
  <c r="D65" i="13"/>
  <c r="D66" i="13"/>
  <c r="D67" i="13"/>
  <c r="D68" i="13"/>
  <c r="D69" i="13"/>
  <c r="C70" i="13"/>
  <c r="C79" i="13"/>
  <c r="D92" i="13"/>
  <c r="D93" i="13"/>
  <c r="D94" i="13"/>
  <c r="C95" i="13"/>
  <c r="C5" i="15"/>
  <c r="D10" i="16" s="1"/>
  <c r="D5" i="15"/>
  <c r="C6" i="15"/>
  <c r="D11" i="16" s="1"/>
  <c r="D6" i="15"/>
  <c r="E11" i="16" s="1"/>
  <c r="D7" i="15"/>
  <c r="D8" i="15"/>
  <c r="E13" i="16" s="1"/>
  <c r="D9" i="15"/>
  <c r="E14" i="16" s="1"/>
  <c r="D10" i="15"/>
  <c r="E15" i="16" s="1"/>
  <c r="C11" i="15"/>
  <c r="D16" i="16" s="1"/>
  <c r="D11" i="15"/>
  <c r="C12" i="15"/>
  <c r="D17" i="16" s="1"/>
  <c r="D12" i="15"/>
  <c r="E17" i="16" s="1"/>
  <c r="C13" i="15"/>
  <c r="D18" i="16" s="1"/>
  <c r="D13" i="15"/>
  <c r="C14" i="15"/>
  <c r="D19" i="16" s="1"/>
  <c r="D14" i="15"/>
  <c r="E19" i="16" s="1"/>
  <c r="C15" i="15"/>
  <c r="D20" i="16" s="1"/>
  <c r="D15" i="15"/>
  <c r="E20" i="16" s="1"/>
  <c r="C16" i="15"/>
  <c r="D16" i="15"/>
  <c r="C17" i="15"/>
  <c r="D22" i="16" s="1"/>
  <c r="D17" i="15"/>
  <c r="E22" i="16" s="1"/>
  <c r="C18" i="15"/>
  <c r="D23" i="16" s="1"/>
  <c r="D18" i="15"/>
  <c r="E23" i="16" s="1"/>
  <c r="C19" i="15"/>
  <c r="D24" i="16" s="1"/>
  <c r="D19" i="15"/>
  <c r="E24" i="16" s="1"/>
  <c r="C20" i="15"/>
  <c r="D25" i="16" s="1"/>
  <c r="D20" i="15"/>
  <c r="E25" i="16" s="1"/>
  <c r="E10" i="16"/>
  <c r="E12" i="16"/>
  <c r="E16" i="16"/>
  <c r="E18" i="16"/>
  <c r="D21" i="16"/>
  <c r="E21" i="16"/>
  <c r="E56" i="16"/>
  <c r="E61" i="13" l="1"/>
  <c r="M34" i="4"/>
  <c r="E61" i="8"/>
  <c r="M16" i="4"/>
  <c r="E29" i="11"/>
  <c r="E29" i="6"/>
  <c r="E36" i="7"/>
  <c r="M31" i="4"/>
  <c r="M32" i="4"/>
  <c r="E50" i="8"/>
  <c r="E50" i="13"/>
  <c r="M45" i="4"/>
  <c r="E94" i="8"/>
  <c r="E94" i="13"/>
  <c r="M10" i="4"/>
  <c r="E24" i="10"/>
  <c r="E24" i="5"/>
  <c r="E18" i="7"/>
  <c r="E18" i="12"/>
  <c r="M25" i="4"/>
  <c r="E67" i="8"/>
  <c r="M40" i="4"/>
  <c r="E67" i="13"/>
  <c r="E31" i="11"/>
  <c r="E31" i="6"/>
  <c r="M18" i="4"/>
  <c r="E23" i="5"/>
  <c r="M9" i="4"/>
  <c r="E30" i="11"/>
  <c r="M17" i="4"/>
  <c r="E30" i="6"/>
  <c r="M8" i="4"/>
  <c r="E22" i="10"/>
  <c r="E22" i="5"/>
  <c r="E34" i="11"/>
  <c r="M39" i="4"/>
  <c r="E33" i="11"/>
  <c r="E32" i="11"/>
  <c r="M26" i="4"/>
  <c r="E34" i="6"/>
  <c r="E33" i="6"/>
  <c r="E32" i="6"/>
  <c r="G24" i="16"/>
  <c r="G20" i="16"/>
  <c r="G18" i="16"/>
  <c r="G12" i="16"/>
  <c r="E62" i="8"/>
  <c r="E62" i="13"/>
  <c r="M35" i="4"/>
  <c r="E64" i="8"/>
  <c r="E64" i="13"/>
  <c r="M37" i="4"/>
  <c r="M27" i="4"/>
  <c r="E20" i="7"/>
  <c r="E20" i="12"/>
  <c r="G13" i="16"/>
  <c r="G19" i="16"/>
  <c r="E68" i="8"/>
  <c r="E68" i="13"/>
  <c r="M41" i="4"/>
  <c r="M36" i="4"/>
  <c r="E18" i="15" s="1"/>
  <c r="E63" i="8"/>
  <c r="E63" i="13"/>
  <c r="M23" i="4"/>
  <c r="E16" i="7"/>
  <c r="E16" i="12"/>
  <c r="M11" i="4"/>
  <c r="E25" i="5"/>
  <c r="E25" i="10"/>
  <c r="E92" i="8"/>
  <c r="M43" i="4"/>
  <c r="E92" i="13"/>
  <c r="M28" i="4"/>
  <c r="E21" i="7"/>
  <c r="E21" i="12"/>
  <c r="E36" i="5"/>
  <c r="E36" i="10"/>
  <c r="M13" i="4"/>
  <c r="M7" i="4"/>
  <c r="E21" i="5"/>
  <c r="E21" i="10"/>
  <c r="G21" i="16"/>
  <c r="G14" i="16"/>
  <c r="E69" i="8"/>
  <c r="M42" i="4"/>
  <c r="E69" i="13"/>
  <c r="E34" i="7"/>
  <c r="E34" i="12"/>
  <c r="M29" i="4"/>
  <c r="E28" i="6"/>
  <c r="E28" i="11"/>
  <c r="M15" i="4"/>
  <c r="M12" i="4"/>
  <c r="E26" i="5"/>
  <c r="E26" i="10"/>
  <c r="E65" i="13"/>
  <c r="E19" i="12"/>
  <c r="E17" i="12"/>
  <c r="E23" i="10"/>
  <c r="E17" i="7"/>
  <c r="E35" i="12"/>
  <c r="E65" i="8"/>
  <c r="E35" i="7"/>
  <c r="E93" i="13"/>
  <c r="E66" i="13"/>
  <c r="E36" i="12"/>
  <c r="E93" i="8"/>
  <c r="E17" i="15" l="1"/>
  <c r="F17" i="15"/>
  <c r="G17" i="15" s="1"/>
  <c r="E10" i="15"/>
  <c r="F10" i="15"/>
  <c r="G10" i="15" s="1"/>
  <c r="E20" i="15"/>
  <c r="F20" i="15"/>
  <c r="E6" i="15"/>
  <c r="F6" i="15"/>
  <c r="G6" i="15" s="1"/>
  <c r="E11" i="15"/>
  <c r="F11" i="15"/>
  <c r="G11" i="15" s="1"/>
  <c r="E5" i="15"/>
  <c r="F5" i="15"/>
  <c r="G5" i="15" s="1"/>
  <c r="F18" i="15"/>
  <c r="E12" i="15"/>
  <c r="F12" i="15"/>
  <c r="G12" i="15" s="1"/>
  <c r="H6" i="15" l="1"/>
  <c r="F11" i="16" s="1"/>
  <c r="G11" i="16" s="1"/>
  <c r="H11" i="15"/>
  <c r="F16" i="16" s="1"/>
  <c r="D33" i="16" s="1"/>
  <c r="G20" i="15"/>
  <c r="H20" i="15" s="1"/>
  <c r="F25" i="16" s="1"/>
  <c r="G25" i="16" s="1"/>
  <c r="H12" i="15"/>
  <c r="F17" i="16" s="1"/>
  <c r="G17" i="16" s="1"/>
  <c r="G18" i="15"/>
  <c r="H18" i="15" s="1"/>
  <c r="F23" i="16" s="1"/>
  <c r="H17" i="15"/>
  <c r="F22" i="16" s="1"/>
  <c r="G22" i="16" s="1"/>
  <c r="H5" i="15"/>
  <c r="F10" i="16" s="1"/>
  <c r="H10" i="15"/>
  <c r="F15" i="16" s="1"/>
  <c r="G23" i="16" l="1"/>
  <c r="D34" i="16"/>
  <c r="G16" i="16"/>
  <c r="D32" i="16"/>
  <c r="G15" i="16"/>
  <c r="D31" i="16"/>
  <c r="G10" i="16"/>
  <c r="G26" i="16" l="1"/>
  <c r="D35" i="16"/>
  <c r="D56" i="16"/>
  <c r="F56" i="16" s="1"/>
</calcChain>
</file>

<file path=xl/comments1.xml><?xml version="1.0" encoding="utf-8"?>
<comments xmlns="http://schemas.openxmlformats.org/spreadsheetml/2006/main">
  <authors>
    <author/>
  </authors>
  <commentList>
    <comment ref="B17" authorId="0" shapeId="0">
      <text>
        <r>
          <rPr>
            <b/>
            <sz val="8"/>
            <color indexed="8"/>
            <rFont val="Tahoma"/>
            <family val="2"/>
            <charset val="186"/>
          </rPr>
          <t xml:space="preserve">Noorsootöötaja mõiste:
</t>
        </r>
        <r>
          <rPr>
            <sz val="8"/>
            <color indexed="8"/>
            <rFont val="Tahoma"/>
            <family val="2"/>
            <charset val="186"/>
          </rPr>
          <t>Noorsootöötaja all mõistetakse kõiki noorsootöö kutsealal tegutsevaid spetsialiste sõltumata nende organisatsioonist, tööandjast või palgast. Noorsootöö kutseala ametid on noorteprojekti töötaja, noorte infotöötaja, noorsootöö asutuse noorsootöötaja, noorteühingu noorsootöötaja, noorsootöö asutuse juht, noorteühingu juht, ringijuht, huvialajuht, huvialakooli pedagoog, huvialakooli juht, noortelaagri kasvataja, noortelaagri juht, kohaliku omavalitsuse noorsoonõunik, maavalitsuse noorsoonõunik, riigi tasandi noorsootöötaja (riiklikus või mitteriiklikus institutsioonis) (Noorsootöö kutseala kirjeldus, HTM eelnõu 22.10.2002)</t>
        </r>
      </text>
    </comment>
  </commentList>
</comments>
</file>

<file path=xl/sharedStrings.xml><?xml version="1.0" encoding="utf-8"?>
<sst xmlns="http://schemas.openxmlformats.org/spreadsheetml/2006/main" count="1620" uniqueCount="624">
  <si>
    <t>Noorsootööd pakkuvad asutused on noortele ligipääsetavad ja hästi varustatud</t>
  </si>
  <si>
    <t>4.5.1</t>
  </si>
  <si>
    <t>Noorsootööd pakkuvad asutused paiknevad mõistlikul kaugusel noore elukohast</t>
  </si>
  <si>
    <t>NOORSOOTÖÖ ON PRIORITEEDINA SÄTESTATUD KOV AMETLIKUS DOKUMENTATSIOONIS</t>
  </si>
  <si>
    <t xml:space="preserve">Uue arengukava tegemine ja rakendamine. </t>
  </si>
  <si>
    <t>KOV NOORSOOTÖÖ TOIMUB KIRJALIKU TEGEVUSKAVA ALUSEL</t>
  </si>
  <si>
    <t xml:space="preserve">4.2.1 Võru linnal on olemas kirjalik noorsootöö tegevuskava, mis sätestab elluviidavad tegevused aastate kaupa. Tegevuskavas on tegevused jaotatud Võru Noortekeskuse, MTÜde, huvikoolide ja üldhariduskoolide vahel. 4.2.2. Tegevuskava täitmist jälgitakse valdkonniti. </t>
  </si>
  <si>
    <t>NOORI KAASATAKSE OTSUSTETEGEMISE PROTSESSI</t>
  </si>
  <si>
    <t>Süsteemsemalt saada teavet erineva siht-ja vanuserühma kuuluvatelt noortelt.</t>
  </si>
  <si>
    <t>OLEMAS ON PROFESSIONAALSED JA MOTIVEERITUD NOORSOOTÖÖTAJAD</t>
  </si>
  <si>
    <t xml:space="preserve">Tugevuseks on see, et üldiselt meie noorsootöö valdkonnas tegutsejad käivad koolitustel. Noorsootööd teostades lähtutakse seadustest ning teatakse oma õigusi ja kohustusi. </t>
  </si>
  <si>
    <t>Ühiskoolituste korraldamine kord aastas.</t>
  </si>
  <si>
    <t>NOORSOOTÖÖD PAKKUVAD ASUTUSED ON NOORTELE LIGIPÄÄSETAVAD JA HÄSTI VARUSTATUD</t>
  </si>
  <si>
    <t xml:space="preserve">Erivajadustega noorte ligipääsu parandamine. </t>
  </si>
  <si>
    <t>TOIMUB KAASAEGSETE JA UUENDUSLIKE MEETODITE JA KESKKONDADE RAKENDAMINE NOORSOOTÖÖS</t>
  </si>
  <si>
    <t>REGULAARSELT UURITAKSE NOORTE VAJADUSI, HUVISID JA RAHULOLU NOORSOOTÖÖGA NING ANTAKSE JA KOGUTAKSE TAGASISIDET</t>
  </si>
  <si>
    <t>ENESEHINDAJATE KOONDHINNANG</t>
  </si>
  <si>
    <r>
      <t xml:space="preserve">Noorsootöö kvaliteedi hindamine kohalikus omavalitsuses (KOV)
</t>
    </r>
    <r>
      <rPr>
        <b/>
        <sz val="14"/>
        <rFont val="Arial"/>
        <family val="2"/>
        <charset val="186"/>
      </rPr>
      <t xml:space="preserve">HINDAMISVORMID
</t>
    </r>
    <r>
      <rPr>
        <b/>
        <sz val="11"/>
        <rFont val="Arial"/>
        <family val="2"/>
        <charset val="186"/>
      </rPr>
      <t xml:space="preserve">
</t>
    </r>
    <r>
      <rPr>
        <b/>
        <sz val="9"/>
        <rFont val="Arial"/>
        <family val="2"/>
        <charset val="186"/>
      </rPr>
      <t xml:space="preserve">ESF programmi „Noorsootöö kvaliteedi arendamine“ raames töötati 2010. aastal Eesti Noorsootöö Keskuse ja Ernst &amp; Young Baltic AS koostöös välja noorsootöö kvaliteedi hindamise süsteem. Süsteem on mõeldud kasutamiseks KOV-dele nende territooriumil tehtava noorsootöö kvaliteedi hindamiseks 
Antud hindamisvormid on abivahendid hindamise läbiviimisel. Vorme kasutatakse hindamistulemuste koondamiseks ja analüüsiks.
</t>
    </r>
    <r>
      <rPr>
        <sz val="9"/>
        <rFont val="Arial"/>
        <family val="2"/>
        <charset val="186"/>
      </rPr>
      <t xml:space="preserve">
Hindamisvorme või noorsootöö kvaliteedi hindamist üldiselt puudutavate küsimuste korral palume pöörduda ENTK kvaliteedi ja seire suuna juhi Kaisa Orunuki poole telefonil 735 0328 või e-mailil Kaisa.Orunuk@entk.ee</t>
    </r>
  </si>
  <si>
    <t>JUHEND HINDAMISVORMIDE KASUTAMISEKS:</t>
  </si>
  <si>
    <r>
      <t xml:space="preserve">Hindamisvormide täitmine toimub pidevalt kogu hindamisprotsessi vältel. Hindamisvormide täitmine ei ole eraldi hindamistegevus, vaid võimaldab kokku koguda erinevate hindamise etappide tulemusi ning visualiseerida hinnanguid. Vormide täitja määrab enesehindamise meeskonna juht.
</t>
    </r>
    <r>
      <rPr>
        <u/>
        <sz val="9"/>
        <rFont val="Arial"/>
        <family val="2"/>
        <charset val="186"/>
      </rPr>
      <t xml:space="preserve">NB! Kuna hindamisvormid sisaldavad arvutusvalemeid, siis on oluline, et vormide kasutajad vorme ise ei muudaks, vaid sisestaks infot vaid selleks ettenähtud lahtritesse. </t>
    </r>
    <r>
      <rPr>
        <b/>
        <u/>
        <sz val="9"/>
        <color indexed="10"/>
        <rFont val="Arial"/>
        <family val="2"/>
        <charset val="186"/>
      </rPr>
      <t xml:space="preserve">Hindamisvorme pole võimalik kasutada Open Office´s! 
</t>
    </r>
    <r>
      <rPr>
        <sz val="9"/>
        <rFont val="Arial"/>
        <family val="2"/>
        <charset val="186"/>
      </rPr>
      <t xml:space="preserve">
</t>
    </r>
  </si>
  <si>
    <t>Hindamisvormide täitmise sammud ENESEHINDAJATELE:</t>
  </si>
  <si>
    <t>1. Sisestage hinnatava KOV-i andmed töölehele "1_KOV profiil". Tegemist on hindamise taustainfoga, mis ei mõjuta hindamistulemusi.
2. Sisestage andmed tulemusindikaatorite kohta töölehele "2_tulemusindikaatorid". (NB! Vajadusel eelneb andmete kogumine ja küsitluste läbiviimine).
3. Sisestage enesehindamise konsensusseminari hinnangud eesmärkide lõikes töölehtedele "3_eh1", "3_eh2", "3_eh3" ja "3_eh4". Hinnangute vormistamiseks on toodud näide käsiraamatu lisas.
4. Sisestage enesehindajate koondhinnang töölehele "3_eh_koond".
5. Kontrollige, et kõik lahtrid on täidetud, väärtused sisestatud, kokkuvõtte lehel tulemused näha, tekst keeleliselt korrektne jne.
6. Saatke hindamisvormid ENTK-le.
7. Pärast välishinnangu laekumist tutvuge hindamistulemustega töölehel "kokkuvõte" ja sisestage vajadusel omapoolseid selgitusi hindamistulemustele latrisse "kommentaarid".
9. Analüüsige hindamistulemusi ning sisestage töölehele „parendustegevused“ esialgne parendustegevuste kava.
10. Jätkake parendustegevuste planeerimist ja elluviimist.</t>
  </si>
  <si>
    <t>Hindamisvormide täitmise sammud VÄLISHINDAJATELE:</t>
  </si>
  <si>
    <t xml:space="preserve">1. Tutvuge enesehindajate poolt täidetud KOV profiiliga (tööleht "1_KOV profiil"), et saada ülevaadet hinnatava KOV kontekstist. 
2. Analüüsige sisestatud tulemusindikaatoreid (tööleht "2_tulemusindikaatorid"), enesehinnanguid (töölehed "3_eh1", "3_eh2", "3_eh3" ja "3_eh4") ja enesehindajate koondhinnangut (tööleht "3_eh_koond").
3. Sisestage välishindamise konsensusseminari hinnangu töölehtedele "4_vh1", "4_vh2", "4_vh3" ja "4_vh4". 
4. Sisestage välishindajate koondhinnang töölehele "4_vh_koond".
5. Tutvuge hindamistulemustega töölehel "kokkuvõte".
6. Kontrollige, et kõik lahtrid on täidetud, väärtused sisestatud, kokkuvõtte lehel tulemused näha, tekst keeleliselt korrektne jne.
7. Saatke hindamisvormid KOV-le ja ENTK-le.
</t>
  </si>
  <si>
    <t>KORDUDA KIPPUVAD KÜSIMUSED (KKK):</t>
  </si>
  <si>
    <r>
      <t xml:space="preserve">KÜSIMUS 1: Miks ma ei saa kõikidesse lahtritesse kirjutada ja lahtreid kustutada?
</t>
    </r>
    <r>
      <rPr>
        <sz val="10"/>
        <color indexed="8"/>
        <rFont val="Arial"/>
        <family val="2"/>
        <charset val="186"/>
      </rPr>
      <t xml:space="preserve">VASTUS: Hindamisvormid on lukustatud selliselt, et hindajatel on võimalik sisestada infot ainult selleks ettenähtud lahtritesse. See on oluline kahel põhjusel. Esiteks, sama vormiga töötavad mitmed erinevad inimesed. Kui igaüks vorme oma soovi järgi muudaks (indikaatoreid kustutaks, lisaks, töölehti kustutaks), oleks hindamisvormides lõpuks väga suur segadus. Teiseks, selleks, et vähendada hindajate koormust vormide täitmisel, on vormides kasutatud erinevaid MS Exceli valemeid (nt arvutatakse automaatselt kokku tulemusindikaatorite täitmise tase, koondatakse tulemused automaatselt töölehele "kokkuvõte"). Vormid on lukustatud selliselt, et hindajatel poleks võimalik kogemata valemeid ära kustutada. Samuti aitab lahtrite lukustamine leida õige lahtri, kuna valesse lahtrisse pole lihtsalt võimalik kirjutada.
</t>
    </r>
  </si>
  <si>
    <r>
      <t xml:space="preserve">KÜSIMUS 2: Vormidesse tuleb sisestada palju infot. Kuidas olulisemat teksti esile tuua?
</t>
    </r>
    <r>
      <rPr>
        <sz val="10"/>
        <color indexed="8"/>
        <rFont val="Arial"/>
        <family val="2"/>
        <charset val="186"/>
      </rPr>
      <t xml:space="preserve">VASTUS: Teksti esiletoomiseks lahtrites on võimalik teksti muuta nn rasvaseks (parema hiireklõpsuga Format Cells -&gt; Bold), alla joonida (parema hiireklõpsuga Format Cells -&gt; Underline), esitleda kaldkirjas (parema hiireklõpsuga Format Cells -&gt; Italic). Samuti on võimalik soovi korral teksti värvida (muuda hiirega valides värvitav tekst aktiivseks ja vali parema hiireklõpsuga Format Cells -&gt; Color (vali endale meelepärane värv). 
</t>
    </r>
  </si>
  <si>
    <r>
      <t xml:space="preserve">KÜSIMUS 3: Kas ma saan lahtreid suuremaks ja väiksemaks teha?
</t>
    </r>
    <r>
      <rPr>
        <sz val="10"/>
        <color indexed="8"/>
        <rFont val="Arial"/>
        <family val="2"/>
        <charset val="186"/>
      </rPr>
      <t xml:space="preserve">Lahtrite suuruse muutmiseks on võimalik muuta veergude ja ridade kuju. Veergude puhul on töölehe ülemises ääres tähed ning ridade puhul on lehe vasakul ääres numbrid. Tähtede ja numbrite vahel olevate joonte liigutamisega on võimalik veergude ja ridade kuju muuta. Selleks klõpsake joonel ning hiire nuppu all hoides on võimalik veergu või rea kuju vastavalt oma soovile laiemaks või kitsamaks muuta. Juhul, kui tekst on juba lahtritesse sisestatud on võimalik joonel klõpsamisega lahtri suurus automaatselt tekstile sobivaks muuta.
</t>
    </r>
  </si>
  <si>
    <t>Püütakse kursis olla infokanalitega, mida kohalikud noored kasutavad (pidev infovahetus). KOV toetab noorte teavitamist.</t>
  </si>
  <si>
    <t>Igas üldhariduskoolis tegutseb õpilasesindus.</t>
  </si>
  <si>
    <t>Indikaator on täidetud, kui noortele pakutav nõustamisteenus vastab teenusstandardile (karjäärinõustamise standard).</t>
  </si>
  <si>
    <t>3.1.3</t>
  </si>
  <si>
    <t>Noorte rahulolu nõustamisteenuse kvaliteediga on suur (vähemalt 90% on rahul).</t>
  </si>
  <si>
    <t>Indikaator on täidetud, kui vähemalt 90% nõustamisteenust kasutanud noortest hindavad nõustamisteenuse kvaliteeti väga heaks või pigem heaks.</t>
  </si>
  <si>
    <t>3.1.4</t>
  </si>
  <si>
    <t>Noorte rahulolu nõustamisteenuse kättesaadavusega on suur (vähemalt 90% on rahul).</t>
  </si>
  <si>
    <t>Indikaator on täidetud, kui vähemalt 90% nõustamisteenust kasutanud noortest hindavad nõustamisteenuse kättesaadavust väga heaks või pigem heaks).</t>
  </si>
  <si>
    <t>3.2</t>
  </si>
  <si>
    <t>Noortele suunatud info on kättesaadav</t>
  </si>
  <si>
    <t>3.2.1</t>
  </si>
  <si>
    <t>Noorteinfo levitamiseks kasutatakse mitmekülgseid teabekanaleid, sh internetikeskkonnas (nt infolistid, infolevitamisvõrgustik (sh need, kuhu kuuluvad ka koolinoorte esindajad), infomessid, infopäevad jt), mille kaudu on tagatud info levik noorte eri sihtrühmadele</t>
  </si>
  <si>
    <t>Indikaator on täidetud, kui noori puudutava info levitamiseks kasutatakse mitmekülgseid teabekanaleid (sh internetikeskkonnas), mis tagavad info kättesaadavuse sihtrühmadele (nooremate laste puhul lastevanematele).</t>
  </si>
  <si>
    <t>3.2.2</t>
  </si>
  <si>
    <t>Noortele pakutakse noorteinfo teenuseid. Kui KOV-l endal puuduvad võimalused (organisatsioonid/allorganisatsioonid/üksused) teavitustegevuste elluviimiseks, siis on KOV-l selged kokkulepped ja koostöö teiste KOV-de, riigi-, era- või kolmanda sektoriga, mis tagavad omavalitsuse territooriumil elavatele noortele kvaliteetse juurdepääsu noorteinfo teenustele</t>
  </si>
  <si>
    <t>Indikaator on täidetud, kui pakutakse noorteinfo teenusstandardile vastava teenuse kvaliteediga noorteinfo teenust või on sõlmitud kokkulepped, mis tagavad omavalitsuse noortele juurdepääsu kvaliteetsele noorteinfo teenusele.</t>
  </si>
  <si>
    <t>3.2.3</t>
  </si>
  <si>
    <t>Noori teavitatakse info, nõustamise ja juhendamise olemusest ja kättesaadavusest (nt koolitused noortele, kooli ja avatud noortekeskuste külastused, mobiilne noorsootöö jms)</t>
  </si>
  <si>
    <t>Indikaator on täidetud, kui KOV korraldab või toetab regulaarselt tegevusi, mis teavitavad noori info, nõustamise ja juhendamise olemusest ja kättesaadavusest ning motiveerivad neid seda kasutama.</t>
  </si>
  <si>
    <t>3.2.4</t>
  </si>
  <si>
    <t>Noori teavitatakse mitteformaalse õppimise tunnustamise töövahenditest (nt stardiplats, eneseanalüüs, tunnistus, vabatahtlike pass jms)</t>
  </si>
  <si>
    <t xml:space="preserve">Indikaator on täidetud, kui KOV suunab noori kasutama mitteformaalse õppimise tunnustamise töövahendeid. </t>
  </si>
  <si>
    <t>3.2.5</t>
  </si>
  <si>
    <t>Noorte rahulolu teabe kättesaadavusega on suur (vähemalt 90% on rahul)</t>
  </si>
  <si>
    <t>Indikaator on täidetud, kui vähemalt 90% kõikidest KOV territooriumil elavatest (küsitletud) noortest hindavad noori puudutava ja neile vajaliku kvaliteetse teabe kättesaadavust heaks või pigem heaks.</t>
  </si>
  <si>
    <t>3.3</t>
  </si>
  <si>
    <t>Ennetustegevus ja tugi probleemidega toimetulekul on mitmekülgne ning seda toetatakse läbi laiapõhjalise koostöövõrgustiku</t>
  </si>
  <si>
    <t>3.3.1</t>
  </si>
  <si>
    <t>KOV koordineerib või osaleb aktiivselt noorte riskikäitumise ennetamiseks loodud koostöövõrgustikus (nt alaealiste komisjon, T.O.R.E, noorteinfo spetsialist, karjäärinõustaja, sotsiaalpedagoog, eripedagoog, koolipsühholoog, lastekaitsespetsialist, noorsootöö spetsialist jt)</t>
  </si>
  <si>
    <t>Indikaator on täidetud, kui noorte riskikäitumise ennetamiseks on toimiv koostöövõrgustik (nt alaealiste komisjon, T.O.R.E, noorteinfo spetsialist, karjäärinõustaja, sotsiaalpedagoog, eripedagoog, koolipsühholoog, lastekaitsespetsialist, noorsootöö spetsialist), mille tööd KOV koordineerib või mille töös KOV aktiivselt osaleb.</t>
  </si>
  <si>
    <t>3.3.2</t>
  </si>
  <si>
    <t>KOV toetab rahaliselt või mitterahaliselt noorsootöö asutusi, projekte, programme või koostöövõrgustiku ühistegevusi</t>
  </si>
  <si>
    <t>Indikaator on täidetud, kui KOV toetab rahaliselt või mitterahaliselt esmaste probleemide ennetamiseks suunatud mitmekülgseid tegevusi, sh koostöövõrgustiku tegevusi (nt liiklusturvalisus, sõltuvuskäitumine: alkohol, narkootikumid, tubakas, arvuti, energiajoogid; kiusamine; ohud internetis; tervislikud eluviisid, sh tervislik toitumine, seksuaalkasvatus, suhted, väärtuskasvatus).</t>
  </si>
  <si>
    <t>3.3.3</t>
  </si>
  <si>
    <t>KOV toetab rahaliselt või mitterahaliselt riskirühma noortele suunatud mitmekülgseid noorsootöö tegevusi</t>
  </si>
  <si>
    <t>Indikaator on täidetud, kui KOV toetab rahaliselt või mitterahaliselt riskirühma noortele (õppimise pooleli jätnud, teismelised rasedad, sõltuvusainete tarvitajad, sotsiaalselt ja majanduslikult raskes olukorras olijad ning need, kellel on riskikäitumise kujunemise soodumus) suunatud mitmekülgseid tegevusi.</t>
  </si>
  <si>
    <t>3.3.4</t>
  </si>
  <si>
    <t xml:space="preserve">Võimaldatakse teha ühiskondlikku tööd (alaealiste mõjutusvahendina kohaldatud) KOV asutustes või koostööpartneritest teenusepakkujate juures </t>
  </si>
  <si>
    <t>Indikaator on täidetud, kui ühiskondlik töö alaealiste mõjutusvahendina kohaldatuna on võimaldatud. Indikaator kehtib vaid juhul, kui noori on saadetud alaealiste komisjoni.</t>
  </si>
  <si>
    <t>Kvaliteetseks noorsootööks on loodud vajalik keskkond</t>
  </si>
  <si>
    <t>4.1</t>
  </si>
  <si>
    <t>Noorsootöö on prioriteedina sätestatud KOV ametlikus dokumentatsioonis</t>
  </si>
  <si>
    <t>4.1.1</t>
  </si>
  <si>
    <t>SELGITUS: Sellel vormil esitatakse enesehindajate koondhinnang, mis koosneb KOV konteksti kirjeldusest ja eneseanalüüsist</t>
  </si>
  <si>
    <t>NB! Palun täitke halli värvi lahtrid!</t>
  </si>
  <si>
    <t>NOORSOOTÖÖ KVALITEEDI HINDAMINE</t>
  </si>
  <si>
    <t>ENESEHINDAJATE TAGASISIDE</t>
  </si>
  <si>
    <t>vald/linn</t>
  </si>
  <si>
    <t>vormi täitmise kuupäev</t>
  </si>
  <si>
    <t>1. KOV konteksti kirjeldus (põhinäitajate dünaamika, koostöö teiste KOV-dega noorsootöö osutamisel jms)</t>
  </si>
  <si>
    <t>2. Sissejuhatus ja ülevaade enesehindamise protsessist</t>
  </si>
  <si>
    <t>3. Enesehindamisest selgunud KOV noorsootöö peamised tugevused (tooge välja 3 kõige olulisemat)</t>
  </si>
  <si>
    <t>4. Enesehindamisest selgunud KOV noorsootöö peamised arendusvajadused (tooge välja 3 kõige olulisemat)</t>
  </si>
  <si>
    <t>5. Üldhinnang ja kokkuvõte</t>
  </si>
  <si>
    <t>SELGITUS: Siia vormi sisestatakse välishindajate konsensusseminari tulemused EESMÄRK 1 kohta. 
Andmete sisestaja täidab hallid lahtrid ("hinnang", "täiendavad tõendid", "tugevused", "arendusvajadused")</t>
  </si>
  <si>
    <t>Täiendavad tõendid</t>
  </si>
  <si>
    <t>SELGITUS: Siia vormi sisestatakse välishindajate konsensusseminari tulemused EESMÄRK 2 kohta. 
Andmete sisestaja täidab hallid lahtrid ("hinnang", "tõendid", "tugevused", "arendusvajadused")</t>
  </si>
  <si>
    <t>SELGITUS: Siia vormi sisestatakse välishindajate konsensusseminari tulemused EESMÄRK 3 kohta. 
Andmete sisestaja täidab hallid lahtrid ("hinnang", "tõendid", "tugevused", "arendusvajadused")</t>
  </si>
  <si>
    <t>SELGITUS: Siia vormi sisestatakse  välishindajate konsensusseminari tulemused EESMÄRK 4 kohta. 
Andmete sisestaja täidab hallid lahtrid ("hinnang", "tõendid", "tugevused", "arendusvajadused")</t>
  </si>
  <si>
    <t>VÄLISHINDAJATE KOONDHINNANG</t>
  </si>
  <si>
    <t>SELGITUS: Sellel vormil esitatakse VÄLISHINDAJATE koondhinnang KOV noorsootöö kvaliteedile</t>
  </si>
  <si>
    <t>VÄLISHINDAJATE TAGASISIDE</t>
  </si>
  <si>
    <t>1. Välishindamise meeskonna liikmed (nimi/asutus/amet):</t>
  </si>
  <si>
    <t>2. Sissejuhatus ja ülevaade välishindamise protsessist</t>
  </si>
  <si>
    <t>3. Välishindamisest selgunud KOV noorsootöö peamised tugevused (tooge välja 3 kõige olulisemat)</t>
  </si>
  <si>
    <t>4. Välishindamisest selgunud KOV noorsootöö peamised arendusvajadused (tooge välja 3 kõige olulisemat)</t>
  </si>
  <si>
    <r>
      <t>5.</t>
    </r>
    <r>
      <rPr>
        <sz val="10"/>
        <color indexed="8"/>
        <rFont val="Times New Roman"/>
        <family val="1"/>
        <charset val="186"/>
      </rPr>
      <t xml:space="preserve">    </t>
    </r>
    <r>
      <rPr>
        <sz val="10"/>
        <color indexed="8"/>
        <rFont val="Arial"/>
        <family val="2"/>
        <charset val="186"/>
      </rPr>
      <t>Üldhinnang ja kokkuvõte</t>
    </r>
  </si>
  <si>
    <t>KOONDTULEMUSED</t>
  </si>
  <si>
    <t>Väljundindikaatorid</t>
  </si>
  <si>
    <t>Tulemus-indikaatorid</t>
  </si>
  <si>
    <t>Max</t>
  </si>
  <si>
    <t>Protsent</t>
  </si>
  <si>
    <t>Hinne</t>
  </si>
  <si>
    <t>Enesehinnang</t>
  </si>
  <si>
    <t>Välishinnang</t>
  </si>
  <si>
    <t>Skaala</t>
  </si>
  <si>
    <t>&gt; 74</t>
  </si>
  <si>
    <t>50 - 74</t>
  </si>
  <si>
    <t>Soodustatakse kodanikuteadlikkuse suurendamist, kodanikukasvatuse tõhustamist ja multikultuurilisuse väärtustamist</t>
  </si>
  <si>
    <t>25 - 49</t>
  </si>
  <si>
    <t>Tunnustatakse ja arvestatakse õpikogemust ja -tulemusi</t>
  </si>
  <si>
    <t>&lt; 25</t>
  </si>
  <si>
    <t>KOV noorsootöö toimub kirjaliku tegevuskava alusel</t>
  </si>
  <si>
    <t>Noorsootööd pakkuvad asutused on noortele kättesaadavad ja hästi varustatud</t>
  </si>
  <si>
    <t>Regulaarselt uuritakse noorte vajadusi, huvisid ja rahulolu noorsootöö teenustega ning antakse ja kogutakse tagasisidet</t>
  </si>
  <si>
    <t>KOKKUVÕTE</t>
  </si>
  <si>
    <t>1. TULEMUSED</t>
  </si>
  <si>
    <t>Antud valdkonnas tehtav noorsootöö on kvaliteetne. Puuduvad olulised arendusvajadused.</t>
  </si>
  <si>
    <t>Antud valdkonnas tehtavas noorsootöö esinevad mõned arenduvajadused.</t>
  </si>
  <si>
    <t>Antud valdkonnas tehtav noorsootöö vajab kvaliteedi tõstmist olulisel määral</t>
  </si>
  <si>
    <t>TULEMUSED ALAEESMÄRKIDE KAUPA</t>
  </si>
  <si>
    <t>NR</t>
  </si>
  <si>
    <t>ENESEHINNANG</t>
  </si>
  <si>
    <t>VÄLISHINNANG</t>
  </si>
  <si>
    <t>TULEMUS</t>
  </si>
  <si>
    <t>KESKMINE</t>
  </si>
  <si>
    <t>SIHTMÄRK</t>
  </si>
  <si>
    <t>JOONIS 1. TULEMUSED ALAEESMÄRKIDE KAUPA (ENESE- JA VÄLISHINNANG)</t>
  </si>
  <si>
    <t>n/a*</t>
  </si>
  <si>
    <t>JOONIS 2. TULEMUSED ALAEESMÄRKIDE KAUPA (KESKMINE)</t>
  </si>
  <si>
    <t>Keskmine</t>
  </si>
  <si>
    <t>* n/a - see tähendab, et selle alaeesmärgi all tulemusindikaatoreid pole, mistõttu puudub ka hinnang nende täitmisele</t>
  </si>
  <si>
    <t>TULEMUSED EESMÄRKIDE KAUPA</t>
  </si>
  <si>
    <t>EESMÄRK</t>
  </si>
  <si>
    <t>HETKETASE</t>
  </si>
  <si>
    <t>JOONIS 2. TULEMUSED EESMÄRKIDE KAUPA</t>
  </si>
  <si>
    <t>E1</t>
  </si>
  <si>
    <t>E2</t>
  </si>
  <si>
    <t>E3</t>
  </si>
  <si>
    <t>Noortele on loodud  tingimused noorteinfo, ennetamis- ja nõustamistegevuste kättesaamiseks.</t>
  </si>
  <si>
    <t>E4</t>
  </si>
  <si>
    <t>JOONIS 3. TULEMUSTE VÕRDLUS EESMÄRKIDE KAUPA</t>
  </si>
  <si>
    <t>TULEMUSED SUMMAARSELT</t>
  </si>
  <si>
    <t>KOKKU</t>
  </si>
  <si>
    <t>MAX</t>
  </si>
  <si>
    <t>PROTSENT</t>
  </si>
  <si>
    <t>2. KOMMENTAARID</t>
  </si>
  <si>
    <t>PARENDUSTEGEVUSTE ESIALGNE KAVA</t>
  </si>
  <si>
    <t>Eesmärk</t>
  </si>
  <si>
    <t>Parendusvaldkond</t>
  </si>
  <si>
    <t>Parendustegevused</t>
  </si>
  <si>
    <t>Vastutaja</t>
  </si>
  <si>
    <t>Tähtaeg</t>
  </si>
  <si>
    <t>Inge Tolga – Võru Linnavalitsuse kultuurispetsialist</t>
  </si>
  <si>
    <t>Aira Udras – Võru Linna Noortekogu esimees</t>
  </si>
  <si>
    <t>ei ole toimunud</t>
  </si>
  <si>
    <t>Indikaator on täidetud, kui noorsootöö pakkuvad asutused (st asutused, kus tehakse noorsootööd) asuvad noortele piisavalt lähedal, st et noorel on võimalik noorsootöö asutusse jõuda vähem kui 30 minutiga (võib tähendada ka transpordivahendite kasutamist).</t>
  </si>
  <si>
    <t>4.5.2</t>
  </si>
  <si>
    <t>Noorsootööd pakkuvatele asutustele on juurdepääs tagatud ka erivajadustega noortele</t>
  </si>
  <si>
    <t>Indikaator on täidetud, kui noorsootööd pakkuvatele asutustele on ligipääs tagatud ka erivajadustega noortele (sh ligipääs füüsilise puudega noortele).</t>
  </si>
  <si>
    <t>4.5.3</t>
  </si>
  <si>
    <t>Noorsootööd pakkuvad asutused on avatud noortele sobival ajal</t>
  </si>
  <si>
    <t>Indikaator näitab, kas asutuste lahtiolekuaegade puhul on arvestatud noorte vajaduste ja soovidega. See tähendab, et noorte käest on küsitud tagasisidet noorsootööd pakkuvate asutuste lahtiolekuaegade sobivusele. Indikaator on täidetud, kui kõikidest (küsitletud) noortest 90% leiab, et noorsootööd pakkuvate asutuste lahtiolekuajad on noortele sobivad või pigem sobivad.</t>
  </si>
  <si>
    <t>4.5.4</t>
  </si>
  <si>
    <t>Noorte tagasiside noorsootöö tegevuskohtade asukoha sobivusele on kõrge (vähemalt 80% on rahul).</t>
  </si>
  <si>
    <t>Indikaator on täidetud, kui vähemalt 80% kõikidest KOV territooriumil elavatest (küsitletud) noortest leiavad, et noorsootöö tegevuskohtade asukohad on sobilikud või pigem sobilikud.</t>
  </si>
  <si>
    <t>4.5.5</t>
  </si>
  <si>
    <t>Noorte hinnang noorsootöö asutuste varustatusele töövahenditega on kõrge (huvikoolid, huvitegevus koolides, avatud noortekeskused, teavitus- ja nõustamiskeskused; vähemalt 90%).</t>
  </si>
  <si>
    <t>Indikaator on täidetud, kui vähemalt 90% noorsootöö asutusi kasutanud noortest leiavad, et asutuste varustatus töövahenditega on väga hea või pigem hea. Seda hinnatakse nii huvikoolide, koolide huviringide, avatud noortekeskuste kui ka teavitus- ja nõustamiskeskuste puhul.</t>
  </si>
  <si>
    <t>4.6</t>
  </si>
  <si>
    <t>Toimub kaasaegsete ja uuenduslike meetodite ja keskkondade rakendamine noorsootöös</t>
  </si>
  <si>
    <t>4.6.1</t>
  </si>
  <si>
    <t>KOV korraldab mobiilset noorsootööd</t>
  </si>
  <si>
    <t>Indikaator on täidetud, kui KOV korraldab regulaarselt noorsootööd noorte kogunemiskohtades (nt rannad, kaubakeskused jm kogunemiskohad).</t>
  </si>
  <si>
    <t>4.6.2</t>
  </si>
  <si>
    <t>KOV arendab nüüdisaegseid ja uuenduslikke keskkondi noorsootöö jaoks</t>
  </si>
  <si>
    <t>Indikaator on täidetud, kui KOV oma tegevuses kasutab regulaarselt uudseid lähenemisi noorsootöö läbiviimiseks (nt linnaruumi kavandamisel arvestatakse, et planeering soodustaks põlvkondade- ja noortevahelist läbikäimist).</t>
  </si>
  <si>
    <t>4.7</t>
  </si>
  <si>
    <t>Regulaarselt uuritakse noorte vajadusi, huvisid ja rahulolu noorsootööga ning antakse ja kogutakse tagasisidet</t>
  </si>
  <si>
    <t>4.7.1</t>
  </si>
  <si>
    <t>Regulaarselt kogutakse andmeid noorte ja noorsootöö kohta (nt noorte osavõtu, töötajate, vabatahtlike, tegevuste tulemuste, juhendmaterjali jms kohta)</t>
  </si>
  <si>
    <t>Indikaator on täidetud, kui regulaarselt kogutakse infot noorte valdkonna kohta (moodustunud on noorsootööd puudutava info andmebaas).</t>
  </si>
  <si>
    <t>4.7.2</t>
  </si>
  <si>
    <t>Regulaarselt tehakse uuringuid noorte vajaduste ja huvide kohta info kogumiseks</t>
  </si>
  <si>
    <t>Indikaator on täidetud, kui regulaarselt tehakse uuringuid noorte vajaduste ja huvide kohta info kogumiseks (vähemalt kord aastas).</t>
  </si>
  <si>
    <t>4.7.3</t>
  </si>
  <si>
    <t>Regulaarselt uuritakse noorte rahulolu noorsootöö tegevuste/teenuste kvaliteediga</t>
  </si>
  <si>
    <t>Indikaator on täidetud, kui noorte rahulolu noorsootöö tegevuste/teenuste kvaliteediga uuritakse regulaarselt (vähemalt kord aastas).</t>
  </si>
  <si>
    <t>4.7.4</t>
  </si>
  <si>
    <t>Kogutud andmeid noorte huvide, vajaduste ja rahulolu kohta analüüsitakse ning selle põhjal viiakse läbi parendustegevusi</t>
  </si>
  <si>
    <t>Indikaator on täidetud, kui regulaarselt analüüsitakse kogutud infot noorte, nende huvide, vajaduste ja rahulolu kohta ning selle põhjal hinnatakse noorsootööd ning vajaduse korral tehakse parandusi (nt parandatakse teabe kättesaadavust, kaasatakse teatud valdkondades noori rohkem, koolitatakse noorsootöötajaid vms).</t>
  </si>
  <si>
    <t>4.7.5</t>
  </si>
  <si>
    <t>Noored saavad mõistliku aja jooksul tagasisidet nende ettepanekutega arvestamise/mittearvestamise kohta</t>
  </si>
  <si>
    <t>Indikaator on täidetud, kui rakendatakse meetmeid väiksemate võimalustega noortele noorsootöös osalemiseks, et tagada kõigile võrdsed võimalused: väiksemate võimalustega noortel on toetus- või soodustusvõimalused noorsootöös osalemiseks (sh näiteks transporditoetus huvikooli minemiseks); juurdepääs ja sobilik huvitegevus erivajadustega noortele.</t>
  </si>
  <si>
    <t>1.1.8</t>
  </si>
  <si>
    <t>Huvihariduses ja -tegevuses osalevate noorte arv on kõrge (vähemalt 15% kõikidest noortest)</t>
  </si>
  <si>
    <t>Indikaator on täidetud, kui noorte vaba aja kasutust on uuritud ning huvihariduses ja -tegevuses (huvikeskustes, muusikakoolides, kunstikoolides, erahuvikoolides, üldhariduskoolide huviringides ja trennides, avatud noortekeskuste huvitegevuses) osalevate noorte osakaal (%) kõikidest KOV territooriumil elavatest noortest (7–26aastased) on vähemalt 15%.</t>
  </si>
  <si>
    <t>1.1.9</t>
  </si>
  <si>
    <t>Noorsootöös tervikuna osalevate noorte arv on kõrge (vähemalt 65%)</t>
  </si>
  <si>
    <t>Indikaator on täidetud, kui noorte vaba aja kasutust on uuritud ning noorsootöös (huviharidus, avatud noorsootöö (ANK külastused), noorteühingud, osaluskogud, laagrid) osalevate noorte osakaal (%) kõikidest KOV territooriumil elavatest noortest on vähemalt 65%.</t>
  </si>
  <si>
    <t>1.2</t>
  </si>
  <si>
    <t>Noortele on tagatud mitmekülgsed võimalused ettevõtlikkuse suurendamiseks</t>
  </si>
  <si>
    <t>1.2.1</t>
  </si>
  <si>
    <t>Noortel on võimalus osaleda ettevõtlikkust soodustavates tegevustes</t>
  </si>
  <si>
    <t>Indikaator on täidetud, kui KOV toetab (ruumide kasutamine, eraldised) noorte ettevõtlikkust soodustavate programmide, projektide või tegevuste toimumist oma territooriumil või on sõlminud vastavasisulised kokkulepped teiste KOV-dega (nt ettevõtlusnädal, õpilasfirmad, ettevõtlusõppe valikaine, noorte ettevõtlusega seotud projektid, seminarid noorte teadlikkuse tõstmiseks ettevõtlusest vms).</t>
  </si>
  <si>
    <t>1.2.2</t>
  </si>
  <si>
    <t>Õpilasmalevas osalevate noorte arv on kõrge (vähemalt 10%)</t>
  </si>
  <si>
    <t>Indikaator on täidetud, kui KOV territooriumil elavatest 13–19aastastest noortest 10% osaleb igal aastal õpilasmalevas.</t>
  </si>
  <si>
    <t>1.3</t>
  </si>
  <si>
    <t>Soodustatakse noorte kodanikuteadlikkuse suurendamist, kodanikukasvatuse tõhustamist ja mitmekultuurilisuse väärtustamist</t>
  </si>
  <si>
    <t>1.3.1</t>
  </si>
  <si>
    <t>Toetatakse noorte kodanikukasvatusliku sisuga tegevusi (programmid, koolitused, seminarid, õppevahendid jne)</t>
  </si>
  <si>
    <t>Indikaator on täidetud, kui KOV toetab järjepidevalt noorte kodanikukasvatusliku sisuga programmide või projektide elluviimist (toetatakse vähemalt üht üritust aastas; nt noortele suunatud tegevused kodanikunädala, kodanikuaasta raames vms).</t>
  </si>
  <si>
    <t>1.3.2</t>
  </si>
  <si>
    <t>Noortel võimaldatakse osaleda rahvusvahelistel noorteseminaridel, noortekohtumistel, koolitustel, konverentsidel, õpilasvahetuse programmides ja/või laagrites, mis on seotud noorsootöö väärtuste ja põhimõtetega ning mis põhinevad noort aktiivseks kodanikuks kujundamise raamistikul ja/või mitmekultuursuse väärtustamisel</t>
  </si>
  <si>
    <t>Indikaator on täidetud, kui KOV toetab noori sellistel seminaridel, kohtumistel, koolitustel, konverentsidel, programmides või laagrites osalemisel (nt Euroopa Noored, õpilasvahetus, GLEN, AMICUS jms). Toetamine võib olla näiteks nõuanded projekti kirjutamisel ja selle juhtimisel, muu korraldustugi, kaasrahastamise tagamine jms.</t>
  </si>
  <si>
    <t>1.3.3</t>
  </si>
  <si>
    <t>Noortele võimaldatakse teha vabatahtlikku tööd kohalikul tasandil</t>
  </si>
  <si>
    <t>Indikaator on täidetud, kui KOV noored saavad teha vabatahtlikku tööd KOV asutustes või koostöö olemasolu korral KOV partnerite juures.</t>
  </si>
  <si>
    <t>1.3.4</t>
  </si>
  <si>
    <t>Noortele võimaldatakse vabatahtliku töö tegemist rahvusvahelisel tasandil</t>
  </si>
  <si>
    <t>Indikaator on täidetud, kui noortele on loodud võimalused vabatahtliku töö tegemiseks rahvusvahelisel tasandil (nt levitatakse teavet, nõustatakse, toetatakse rahaga ja tehakse koostööd partneritega), nt EVT (Euroopa Vabatahtlik Teenistus) kaudu.</t>
  </si>
  <si>
    <t>1.3.5</t>
  </si>
  <si>
    <t>Teiste riikide noortele on loodud võimalused teha vabatahtlikku tööd KOV asutustes (nt EVT – Euroopa Vabatahtlik Teenistus)</t>
  </si>
  <si>
    <t>Indikaator on täidetud, kui KOV asutustes võimaldatakse vabatahtliku töö tegemist teiste riikide inimestele või koostöö olemasolu korral KOV partnerite juures.</t>
  </si>
  <si>
    <t>1.4</t>
  </si>
  <si>
    <t>Tunnustatakse ja arvestatakse õpikogemust ning -tulemusi</t>
  </si>
  <si>
    <t>1.4.1</t>
  </si>
  <si>
    <t>Eksisteerib läbimõeldud kord noorte mitteformaalse õppimise (sh vabatahtliku tööga saadud) kogemuse ja tulemuste tunnustamiseks</t>
  </si>
  <si>
    <t>Indikaator on täidetud, kui mitteformaalse õppe (sh vabatahtliku tööga) kogemuse ja tulemuste tunnustamine toimub järjepidevalt ja läbimõeldud korra alusel (sh antakse preemiaid, tiitleid, tänukirju).</t>
  </si>
  <si>
    <t>1.4.2</t>
  </si>
  <si>
    <t>Toimib koostöö formaalse ja mitteformaalse õppe vahel, sh arvestatakse mitteformaalse õppe õpitulemustega formaalhariduses</t>
  </si>
  <si>
    <t>Indikaator on täidetud siis, kui toimub formaalse ja mitteformaalse õppe koostöö (näiteks arvestavad üldhariduskoolid teatud ainetes (kehaline kasvatus, muusikaõpetus, kunstiõpetus) huvikoolides (muusika-, spordi- ja kunstikoolid) õpitut.</t>
  </si>
  <si>
    <t>Noortele on loodud võimalused osalus- ja kuuluvuskogemuse saamiseks</t>
  </si>
  <si>
    <t>2.1</t>
  </si>
  <si>
    <t>Soodustatakse noorte osaluskogemuse saamist</t>
  </si>
  <si>
    <t>2.1.1</t>
  </si>
  <si>
    <t>Toimivad noorte osaluse põhimõtetele (valitud noorte poolt, koosneb eri vanuserühmadesse kuuluvatest noortest, osaleb KOV otsustusprotsessis, esindab noorte huve) vastavad osaluskogud</t>
  </si>
  <si>
    <t>Indikaator on täidetud, kui tegutseb osaluskogu, mis vastab noorte osaluse põhimõtetele (valitud noorte poolt, koosneb eri vanuserühmadesse kuuluvatest noortest, osaleb KOV otsustusprotsessis, esindab noorte huve).</t>
  </si>
  <si>
    <t>2.1.2</t>
  </si>
  <si>
    <t>Üldharidus- ja kutsekoolides tegutsevad õpilasesindused</t>
  </si>
  <si>
    <t>Indikaator on täidetud, kui kõikides üldharidus- ja kutsekoolides tegutsevad õpilasesindused (v.a algkoolid).</t>
  </si>
  <si>
    <t>2.1.3</t>
  </si>
  <si>
    <t>Ette on nähtud rahaline toetus õpilasesindustele ja osaluskogudele</t>
  </si>
  <si>
    <t>Indikaator on täidetud, kui rakendatakse iga-aastast rahalist toetust õpilasesindustele ja osaluskogudele.</t>
  </si>
  <si>
    <t>2.1.4</t>
  </si>
  <si>
    <t>Ette on nähtud mitterahaline toetus õpilasesindustele ja osaluskogudele</t>
  </si>
  <si>
    <t>Indikaator on täidetud, kui rakendatakse iga-aastast mitterahalist toetust õpilasesindustele ja osaluskogudele (nt ruumide kasutamise võimaldamine, nõustamine, koolitamine (nt ühingute asutamise ja tegutsemispõhimõtete kohta)).</t>
  </si>
  <si>
    <t>2.1.5</t>
  </si>
  <si>
    <t xml:space="preserve">KOV toetab oma noorte osalust maakondliku ja riikliku taseme noortekogudes </t>
  </si>
  <si>
    <t>KOV soodustab oma noorte osalemist ka maakondliku ja riikliku taseme noortekogudes (nt teavitamine, rahaline toetus). Indikaator on täidetud siis, kui KOV on konkreetsete tegevustega teadlikult maakondliku ja riikliku taseme osalust soodustanud.</t>
  </si>
  <si>
    <t>2.2</t>
  </si>
  <si>
    <t>Soodustatakse noorte kodanikualgatust</t>
  </si>
  <si>
    <t>2.2.1</t>
  </si>
  <si>
    <t xml:space="preserve">Osakaal kõikidest (küsitletud) noortest, kes leiavad, et noorsootööd pakkuvate asutuste lahtiolekuajad on noortele sobivad või pigem sobivad. </t>
  </si>
  <si>
    <t>Noorte tagasiside noorsootöö tegevuskohtade asukoha sobivusele on kõrge</t>
  </si>
  <si>
    <t>7-26. a noorsootöö tegevuskohti kasutanud noored</t>
  </si>
  <si>
    <t>Osakaal (%) kõikidest KOV territooriumil elavatest (küsitletud) noortest, kes leiavad, et noorsootöö tegevuskohtade asukohad on sobilikud või pigem sobilikud</t>
  </si>
  <si>
    <t>Noorte hinnang noorsootöö asutuste varustatusele töövahenditega on kõrge (huvikoolid, huvitegevus koolides, avatud noortekeskused, teavitamis- ja nõustamiskeskused)</t>
  </si>
  <si>
    <t>noorsootöö asutusi kasutanud 7-26. a noored</t>
  </si>
  <si>
    <t>Osakaal (%) noorsootöö asutusi kasutanud noortest, kes leiavad, et asutuste varustatud töövahenditega on väga hea või pigem hea (seda hinnatakse nii huvikoolide, koolide huviringide, avatud noortekeskuste, teavitamis- ja nõustamiskeskuste kui osaluskogude puhul)</t>
  </si>
  <si>
    <t>Noorte rahulolu nende huvide ja vajadustega arvestamisega on kõrge</t>
  </si>
  <si>
    <t>Osakaal (%) kõikidest KOV territooriumil elavatest (küsitletud) noortest, kes leiavad, et noori puudutavate otsuste langetamisel arvestatakse noorte huvide ja vajadustega alati või enamasti.</t>
  </si>
  <si>
    <t>küsitluse andmed</t>
  </si>
  <si>
    <t xml:space="preserve"> = x/y*100
x - noorte arv, kes osalevad
y - vastanud noorte arv kokku</t>
  </si>
  <si>
    <t>teisesed andmed</t>
  </si>
  <si>
    <t xml:space="preserve"> = x/y*100
x - osalevate noorte arv
y - kõikide noorte arv</t>
  </si>
  <si>
    <t xml:space="preserve"> = x/y*100
x - noorte arv, kes osalevad noorsootöös
y - vastanud noorte arv kokku</t>
  </si>
  <si>
    <t xml:space="preserve"> = x/y*100
x - noorte arv, kes osalevad noorsootöös
y - kõikide noorte arv</t>
  </si>
  <si>
    <t xml:space="preserve"> = x/y*100
x - noorte arv, kes osalevad õpilasmalevas
y - vastanud noorte arv kokku</t>
  </si>
  <si>
    <t xml:space="preserve"> = x/y*100
x - noorte arv, kes osalevad õpilasmalevas
y - kõikide noorte arv</t>
  </si>
  <si>
    <t xml:space="preserve"> = x/y*100
x - noorte arv, kes osalevad noorteühingutes, -organisatsioonides ja õpilasesindustes
y - vastanud noorte arv kokku</t>
  </si>
  <si>
    <t xml:space="preserve"> = x/y*100
x - noorte arv, kes osalevad noorteühingutes, -organisatsioonides ja õpilasesindustes
y - kõikide noorte arv</t>
  </si>
  <si>
    <t xml:space="preserve"> = x/y*100
x - noorte arv, kes oskavad nimetada vähemalt ühe noorteühingu või -organisatsiooni ja kirjeldada-seletada, millega see tegeleb
y - vastanud noorte arv kokku</t>
  </si>
  <si>
    <t xml:space="preserve"> = x/y*100
x - noorte arv, kes oskavad nimetada vähemalt ühe noorteühingu või -organisatsiooni ja kirjeldada-seletada, millega see tegeleb
y - kõikide noorte arv</t>
  </si>
  <si>
    <t xml:space="preserve"> = x/y*100
x - noorteühenduste arv, kelle tagasiside koostööle KOV-ga on hea
y - vastanud noorteühenduste arv kokku</t>
  </si>
  <si>
    <t xml:space="preserve"> = x/y*100
x - noorteühenduste arv, kelle tagasiside koostööle KOV-ga on hea
y - kõikide noorteühenduste arv</t>
  </si>
  <si>
    <t xml:space="preserve"> = x/y*100
x - noorte arv, kelle hinnang nõustamisteenuse kvaliteedile on väga hea või pigem hea
y - vastanud nõustamisteenust kasutanud noorte arv kokku</t>
  </si>
  <si>
    <t xml:space="preserve"> = x/y*100
x - noorte arv, kelle hinnang nõustamisteenuse kvaliteedile on väga hea või pigem hea
y - kõikide nõustamisteenust kasutanud noorte arv</t>
  </si>
  <si>
    <t xml:space="preserve"> = x/y*100
x - noorte arv, kelle hinnang nõustamisteenuse kättesaadavusele on väga hea või pigem hea
y - vastanud nõustamisteenust kasutanud noorte arv kokku</t>
  </si>
  <si>
    <t xml:space="preserve"> = x/y*100
x - noorte arv, kelle hinnang nõustamisteenuse kättesaadavusele on väga hea või pigem hea
y - kõikide nõustamisteenust kasutanud noorte arv</t>
  </si>
  <si>
    <t xml:space="preserve"> = x/y*100
x - noorte arv, kes hindavad noori puudutava ja neile vajaliku kvaliteetse info kättesaadavust heaks või pigem heaks
y - vastanud noorte arv kokku</t>
  </si>
  <si>
    <t xml:space="preserve"> = x/y*100
x - noorte arv, kes hindavad noori puudutava ja neile vajaliku kvaliteetse info kättesaadavust heaks või pigem heaks
y - kõikide noorte arv</t>
  </si>
  <si>
    <t xml:space="preserve"> = x/y*100
x - noorsootöötajate arv, kes hindavad, et nende tunnustus on nende jaoks pigem või täielikult motiveeriv
y - vastanud noorsootöötajate arv kokku</t>
  </si>
  <si>
    <t xml:space="preserve"> = x/y*100
x - noorsootöötajate arv, kes hindavad, et nende tunnustus on nende jaoks pigem või täielikult motiveeriv
y - kõikide noorsootöötajate arv</t>
  </si>
  <si>
    <t xml:space="preserve">  = x/y * 100
x - noorte arv, kes leiavad, et noorsootööd pakkuvate asutuste lahtiolekuajad on sobilikud või pigem sobilikud 
y - vastanud noorte arv kokku</t>
  </si>
  <si>
    <t xml:space="preserve">  = x/y * 100
x - noorte arv, kes leiavad, et noorsootöö d pakkuvate asutuste lahtiolekuajad on sobilikud või pigem sobilikud 
y - kõikide noorte arv</t>
  </si>
  <si>
    <t xml:space="preserve"> = x/y * 100
x - noorte arv, kes leiavad, et noorsootöö tegevuskohtade asukohad on sobilikud või pigem sobilikud 
y - vastanud noorsootöö tegevuskohti kasutanud noorte arv kokku</t>
  </si>
  <si>
    <t xml:space="preserve"> = x/y * 100
x - noorte arv, kes leiavad, et noorsootöö tegevuskohtade asukohad on sobilikud või pigem sobilikud 
y - kõikide noorsootöö tegevuskohti kasutanud noorte arv</t>
  </si>
  <si>
    <t xml:space="preserve"> = x/y * 100
x - noorte arv, kes leiavad, et asutuste varustatus töövahenditega on väga hea või pigem hea
y - vastanud noorsootöö asutusi kasutanud noorte arv kokku</t>
  </si>
  <si>
    <t xml:space="preserve"> = x/y * 100
x - noorte arv, kes leiavad, et asutuste varustatus töövahenditega on väga hea või pigem hea
y - kõikide noorsootöö asutusi kasutanud noorte arv</t>
  </si>
  <si>
    <t xml:space="preserve"> = x/y*100
x - noorte arv, kes leiavad, et noori puudutavate otsuste langetamisel arvestatakse (alati või enamasti) noorte huvide ja vajadustega
y - vastanud noorte arv kokku</t>
  </si>
  <si>
    <t xml:space="preserve"> = x/y*100
x - noorte arv, kes leiavad, et noori puudutavate otsuste langetamisel arvestatakse (alati või enamasti) noorte huvide ja vajadustega
y - kõikide noorte arv</t>
  </si>
  <si>
    <t>VISIOON: IGALE NOORELE ON NOORSOOTÖÖS KÄTTESAADAVAD MITMEKÜLGSED ISIKSUSE ARENGU VÕIMALUSED</t>
  </si>
  <si>
    <t>EESMÄRK 1: NOORTELE ON LOODUD MITMEKÜLGSED MITTEFORMAALSE ÕPPIMISE VÕIMALUSED</t>
  </si>
  <si>
    <t>SELGITUS: Siia vormi sisestatakse enesehindajate konsensusseminari tulemused EESMÄRK 1 kohta. 
Andmete sisestaja täidab hallid lahtrid ("hinnang", "tõendid", "tugevused", "arendusvajadused")</t>
  </si>
  <si>
    <t>HINDAMISSKAALA</t>
  </si>
  <si>
    <t>KOV territooriumil tehtav noorsootöö vastab täielikult kirjeldatud olukorrale</t>
  </si>
  <si>
    <t>KOV territooriumil tehtav noorsootöö vastab kirjeldatud olukorrale suures osas (st vastab enamikele tingimustele)</t>
  </si>
  <si>
    <t>KOV territooriumil tehtav noorsootöö vastab kirjeldatud olukorrale osaliselt (st täidetud on mõned kriteeriumid)</t>
  </si>
  <si>
    <t>KOV territooriumil tehtav noorsootöö ei vasta kirjeldatud olukorrale</t>
  </si>
  <si>
    <t>ALAEESMÄRK</t>
  </si>
  <si>
    <t>NOORTELE ON LOODUD MITMEKÜLGSED VÕIMALUSED NOORSOOTÖÖS OSALEMISEKS</t>
  </si>
  <si>
    <t>Indikaator</t>
  </si>
  <si>
    <t>Noortel on võimalus osaleda muudes KOV toetatud noorsootöö tegevustes/teenustes (laagrid, üritused, projektid jms).</t>
  </si>
  <si>
    <t>Tulemusindikaatorite täitmine: jah/ ei (hindajatele taustainfoks, ei arvestata hinde andmisel):</t>
  </si>
  <si>
    <t>Huvihariduses ja -tegevuses osalevate noorte arv on kõrge (vähemalt 15% kõikidest noortest).</t>
  </si>
  <si>
    <t>Noorsootöös tervikuna osalevate noorte arv on kõrge (vähemalt 65%).</t>
  </si>
  <si>
    <t>Hinnang</t>
  </si>
  <si>
    <t>Tõendid</t>
  </si>
  <si>
    <t>Tugevused</t>
  </si>
  <si>
    <t>Arendus-vajadused</t>
  </si>
  <si>
    <t>NOORTELE ON TAGATUD MITMEKÜLGSED VÕIMALUSED ETTEVÕTLIKKUSE SUURENDAMISEKS</t>
  </si>
  <si>
    <t>KOV ametlikus dokumentatsioonis on noorsootöö prioriteedina nimetatud: mitteformaalne õpe, noorte osalus ja kuuluvuskogemus (sh noortevolikogu moodustamine), noorte teavitamine ja nõustamine, probleemide ennetamine ning alaealiste õiguserikkumistele tõhus reageerimine, noorsootöö tegevuskohtade tervislikkus, turvalisus ja tegevusteks sobivus, noorsootöös võrdsete võimaluste tagamine, noorsootöö tunnustamine</t>
  </si>
  <si>
    <t>Indikaator on täidetud, kui nimetatud prioriteedid kajastuvad KOV tasandi ametlikus dokumentatsioonis (nt KOV arengukava, noorsootöö arengukava, muu dokument või õigusakt).</t>
  </si>
  <si>
    <t>4.1.2</t>
  </si>
  <si>
    <t>Noorsootöö prioriteetide seadmisel on lähtutud KOV noorte olukorrast ja vajadustest ning konkreetse piirkonna eripärast</t>
  </si>
  <si>
    <t>Indikaator on täidetud, kui KOV-l on ülevaade enda noorte olukorrast, vajadustest ja konkreetse piirkonna eripärast ning KOV on neid noorsootöö valdkonna prioriteetide seadmisel arvestanud.</t>
  </si>
  <si>
    <t>4.1.3</t>
  </si>
  <si>
    <t>KOV noortepoliitika peegeldab lõimitud noortepoliitikat</t>
  </si>
  <si>
    <t>Indikaator on täidetud, kui KOV kavandatav noortepoliitika on horisontaalne ning peegeldab noore eluolu puudutavat erinevates eluvaldkondades (nt tööturg, haridus, kultuur jms).</t>
  </si>
  <si>
    <t>4.2</t>
  </si>
  <si>
    <t xml:space="preserve">KOV noorsootöö toimub kirjaliku tegevuskava alusel </t>
  </si>
  <si>
    <t>4.2.1</t>
  </si>
  <si>
    <t>KOV-l on olemas kirjalik noorsootöö tegevuskava, mis määratleb muu hulgas KOV noorsootöö eesmärgid, elluviidavad tegevused, tegevusvahendid, tegevuste eest vastutajad ja tulemuste hindamise mõõdikud</t>
  </si>
  <si>
    <t>Indikaator on täidetud, kui KOV tasandil eksisteerib kehtiv kirjalik tegevuskava noorsootööks (nt KOV noorsootöö arengukava, tegevusplaan vms). Plaan peab olema piisavalt täpne, sätestama vähemalt KOV noorsootöö eesmärke, elluviidavaid tegevusi, tegevusvahendeid, tegevuste eest vastutajaid ja tulemuste hindamise mõõdikuid.</t>
  </si>
  <si>
    <t>4.2.2</t>
  </si>
  <si>
    <t>Noorsootöö tegevuskava täitmist jälgitakse pidevalt</t>
  </si>
  <si>
    <t>Indikaator on täidetud, kui KOV noorsootöö tegevuskava täitmise jälgimiseks on olemas mehhanism ning seda rakendatakse pidevalt.</t>
  </si>
  <si>
    <t>4.3</t>
  </si>
  <si>
    <t>Noori kaasatakse otsustetegemise protsessi</t>
  </si>
  <si>
    <t>4.3.1</t>
  </si>
  <si>
    <t>Noored on kaasatud KOV noorsootöö tegevuste ja rahastamise kavandamisse ja kujundamisse</t>
  </si>
  <si>
    <t>Indikaator on täidetud, kui noortele pakutakse igal aastal kaasarääkimise võimalusi noorsootöö eelarvestamise protsessis (nt volikogu, linna- või vallavalitsuse komisjonides osalemine, osaluskogude, noortevolikogu kaudu kaasamine).</t>
  </si>
  <si>
    <t>4.3.2</t>
  </si>
  <si>
    <t>KOV (noortepoliitika toimealade ülesannetega) ametnikud oskavad kaasata noori ja noorsootöötajaid ning valdavad sobivaid meetodeid</t>
  </si>
  <si>
    <t>Indikaator on täidetud, kui KOV (noortepoliitika toimealade ülesannetega) ametnikud oskavad noori kaasata ja valdavad sobivaid meetodeid. Indikaator põhineb kvaliteedihindamise läbiviijate hinnangul.</t>
  </si>
  <si>
    <t>4.3.3</t>
  </si>
  <si>
    <t>Noortega konsulteeritakse järjepidevalt kõikidel noortepoliitika toimealadel (noorsootöö, tööhõivepoliitika, tervisepoliitika, kultuuripoliitika, sotsiaalpoliitika, perepoliitika, kuriteoennetuspoliitika, keskkonna valdkond jt)</t>
  </si>
  <si>
    <t>Indikaator on täidetud, kui noorte arvamuse küsimine poliitika kujundamise, teostamise ja hindamise protsessis on kujunenud normiks (nt noortevolikogu kaudu või mõnel muul kaasamismeetodil).</t>
  </si>
  <si>
    <t>4.3.4</t>
  </si>
  <si>
    <t>Eksisteerib läbimõeldud kord osalejate ja kaasajate tunnustamiseks (nt preemiad, tiitlid, tänukirjad, üritused, meediakajastus jt)</t>
  </si>
  <si>
    <t>Indikaator on täidetud, kui osalejate ja kaasamise tunnustamine toimub regulaarselt läbimõeldud korra alusel, näiteks antakse preemiaid, tiitleid, tänukirju.</t>
  </si>
  <si>
    <t>4.3.5</t>
  </si>
  <si>
    <t>Eri siht- ja vanuserühmadesse kuuluvate noorte (sh väiksemate võimalustega noorte, töötavate noorte, töötute noorte, noorte lapsevanemate jt) jaoks on loodud sobivad osalemisvõimalused</t>
  </si>
  <si>
    <t>Indikaator on täidetud, kui osalemisvõimaluste loomisel on arvestatud noorte eri siht- ja vanuserühmadega ning kõikidele on loodud sobivad võimalused kaasamises osalemiseks.</t>
  </si>
  <si>
    <t>4.4</t>
  </si>
  <si>
    <t>Olemas on professionaalsed ja motiveeritud noorsootöötajad</t>
  </si>
  <si>
    <t>4.4.1</t>
  </si>
  <si>
    <t>Noorsootöötajad (sh noorsootööd teostavad vabatahtlikud) täidavad seadusest tulenevaid nõudeid</t>
  </si>
  <si>
    <t>Indikaator on täidetud, kui olemas on noorsootöötajad või vabatahtlikud, kes täidavad Noorsootöö seaduse § 5 ja muudest õigusaktidest tulenevaid nõudeid.</t>
  </si>
  <si>
    <t>4.4.2</t>
  </si>
  <si>
    <t>Noorsootöötajad (sh noorsootööd teostavad vabatahtlikud) täidavad noorsootöötaja kutsestandardist tulenevaid ja muid tegevuse ohutusega seotud nõuded (nt noorte- ja projektlaagri juhataja ning kasvataja kvalifikatsiooninõudeid, suurema riskiga tegevuste puhul tegevuse ohutustehnika ja esmaabinõudeid, Euroopa Noorte Info ja Nõustamise Agentuuri Eryica nõudeid, nõustaja kutsestandardi nõudeid)</t>
  </si>
  <si>
    <t>Indikaator on täidetud, kui noorsootöötajad täidavad kutsestandardist tulenevaid ning muid tegevuse ohutusega seotud nõudeid.</t>
  </si>
  <si>
    <t>4.4.3</t>
  </si>
  <si>
    <t>Noorsootöötajad (sh vabatahtlik noorsootöö personal) täiendavad end järjepidevalt erialakursustel ja täienduskoolitustel. KOV-l on läbimõeldud koolituskord</t>
  </si>
  <si>
    <t>Indikaator on täidetud, kui KOV-l on noorsootöötajate jaoks läbimõeldud koolituskord ja noorsootöötajad osalevad selle alusel järjepidevalt erialakursustel ja täienduskoolitustel.</t>
  </si>
  <si>
    <t>4.4.4</t>
  </si>
  <si>
    <t>KOV tunnustab regulaarselt noorsootöötajaid tehtud noorsootöö heade tulemuste eest (preemiad, tiitlid, tänukirjad, üritused, meediakajastus)</t>
  </si>
  <si>
    <t>Indikaator on täidetud, kui noorsootöötajaid regulaarselt tunnustatakse (vähemalt kord aastas). Tavaliselt on selleks silmapaistev tegu või tulemus noorsootöö valdkonnas.</t>
  </si>
  <si>
    <t>4.4.5</t>
  </si>
  <si>
    <t>Noorsootöötajad mõistavad oma tegevuse õpiväljundit</t>
  </si>
  <si>
    <t>Indikaator on täidetud, kui noorsootöötajad oskavad kirjeldada kõikide oma noortele suunatud tegevuste õpiväljundit noorte jaoks.</t>
  </si>
  <si>
    <t>4.4.6</t>
  </si>
  <si>
    <t>Noorsootöötajate tunnustus on nende jaoks motiveeriv</t>
  </si>
  <si>
    <t>Indikaator on täidetud, kui vähemalt 80% noorsootöötajatest hindab, et nende tunnustus on nende jaoks pigem või täielikult motiveeriv.</t>
  </si>
  <si>
    <t>4.5</t>
  </si>
  <si>
    <t>Indikaator on täidetud, kui KOV-le ettepanekuid esitades saavad noored KOV-lt alati mõistliku aja jooksul tagasisidet selle kohta, kas ja mil määral esitatud ettepanekutega arvestati, milliseid otsuseid selle põhjal langetati, millised olid edasised tegevused, millised olid ettepanekut mittearvestamise põhjused.</t>
  </si>
  <si>
    <t>4.7.6</t>
  </si>
  <si>
    <t>Noorte rahulolu nende huvide ja vajadustega arvestamisega on suur (vähemalt 80% on rahul)</t>
  </si>
  <si>
    <t>Indikaator on täidetud, kui vähemalt 80% kõikidest KOV territooriumil elavatest (küsitletud) noortest leiavad, et noori puudutavate otsuste langetamisel arvestatakse noorte huvide ja vajadustega (arvestatakse alati või enamasti).</t>
  </si>
  <si>
    <t>KOHALIKU OMAVALITSUSE NOORSOOTÖÖ PROFIIL</t>
  </si>
  <si>
    <t>NB! Sisesta info hallidesse lahtritesse</t>
  </si>
  <si>
    <t>Vald/linn</t>
  </si>
  <si>
    <t>Võru linn</t>
  </si>
  <si>
    <t>Valla/linna elanike arv</t>
  </si>
  <si>
    <t>Valla/linna eelarve (EUR)</t>
  </si>
  <si>
    <t>Noorte arv (7-26. a) kokku vallas/linnas</t>
  </si>
  <si>
    <t>7-17 aastaste noorte arv</t>
  </si>
  <si>
    <t>18-26. aastaste noorte arv</t>
  </si>
  <si>
    <t>5</t>
  </si>
  <si>
    <t>Eri rahvusest noorte arv</t>
  </si>
  <si>
    <t>Eesti rahvusest noorte arv</t>
  </si>
  <si>
    <t>andmed puuduvad</t>
  </si>
  <si>
    <t>Vene rahvusest noorte arv</t>
  </si>
  <si>
    <t>Muust (mitte eesti ega vene) rahvusest noorte arv</t>
  </si>
  <si>
    <t>Noorte töötuse %</t>
  </si>
  <si>
    <t>16% (401-st töötust 64 noort)</t>
  </si>
  <si>
    <t>KOV-s tegutsevate noorteühenduste ja -organisatsioonide arv</t>
  </si>
  <si>
    <t>Teavitamis- ja nõustamiskeskuste arv</t>
  </si>
  <si>
    <t>Alaealiste komisjonide arv</t>
  </si>
  <si>
    <t>1 (maakonna)</t>
  </si>
  <si>
    <t>Noorsootöötajate arv kokku (vt kommentaar lahtri üleval paremal nurgas)</t>
  </si>
  <si>
    <t>Palgaliste noorsootöötajate arv</t>
  </si>
  <si>
    <t>Vabatahtlike noorsootöötajate arv</t>
  </si>
  <si>
    <t>Noorsootöötajate töökohtade kirjeldus kutsealade lõikes ja noorsootöötajate koormus (vabas vormis)</t>
  </si>
  <si>
    <t>Noorsootöötajateks loeti need noorsootöötajad, kelle tegevust toetab KOV. Noorsootöötajateks loeti konkreetselt noortega tegelevad inimesed (va koristajad jm abistav personal)</t>
  </si>
  <si>
    <t>Koolide arv vallas/ linnas</t>
  </si>
  <si>
    <t>Üldhariduskoolide arv</t>
  </si>
  <si>
    <t>Kutsekoolide arv</t>
  </si>
  <si>
    <t>Erakoolide arv</t>
  </si>
  <si>
    <t>Õpilaste arv koolides (sh teiste KOV-de õpilased)</t>
  </si>
  <si>
    <t>KOV-i noorte arv teiste KOV-ide territooriumi koolides</t>
  </si>
  <si>
    <t>Teistest KOV-dest pärit noorte arv antud valla/linna koolides</t>
  </si>
  <si>
    <t>Huvikoolide arv</t>
  </si>
  <si>
    <t xml:space="preserve">3 (KOV) + 12 (MTÜ erakool) </t>
  </si>
  <si>
    <t>Huvikoolide tegevuses osaluste arv (sh teiste KOV-de noored)</t>
  </si>
  <si>
    <t>KOV-i noorte osaluste arv teiste KOV-ide territooriumi huvikoolides</t>
  </si>
  <si>
    <t>Teistest KOV-dest pärit noorte osaluste arv antud valla/linna huvikoolides</t>
  </si>
  <si>
    <t>Noortekeskuste arv</t>
  </si>
  <si>
    <t>Hindamise toimumise aeg (kuu/aasta-kuu/aasta)</t>
  </si>
  <si>
    <t>september 2012 - detsember 2012</t>
  </si>
  <si>
    <t>Eelmine hindamise toimumine (kuu/aasta-kuu/aasta) (kui on toimunud)</t>
  </si>
  <si>
    <t>Enesehindajad (nimi ja amet)</t>
  </si>
  <si>
    <t>Stiina Kütt – Võru Noortekeskuse noorsootöötaja</t>
  </si>
  <si>
    <t>Einike Mõttus – Võru Noortekeskuse juhataja</t>
  </si>
  <si>
    <t>Anu Koop – Võru Kesklinna Gümnaasiumi huvijuht</t>
  </si>
  <si>
    <t>Mare Lüüs – Võru Spordikooli direktor</t>
  </si>
  <si>
    <t>TULEMUSINDIKAATORITE ANALÜÜSI VORM</t>
  </si>
  <si>
    <t>SELGITUS: Antud vorm võimaldab hinnata, kas tulemusindikaatorid on täidetud või mitte. Vorm arvutatab andmete sisestamisel indikaatori väärtuse ning võrreldab seda sihttasemega. Selle põhjal hinnatakse, kas indikaator on täidetud või mitte.</t>
  </si>
  <si>
    <t>SAMMUD VORMI TÄITMISEL:
1 - Vali, milliseid andmeid kasutatakse (veerg D)
2 - Märgi valmis kirjeldatud väärtused X ja Y (veerud H ja I)
3 - Lisa täiendavaid selgitusi andmete kogumise kohta (veerg J)</t>
  </si>
  <si>
    <t>Kood</t>
  </si>
  <si>
    <t>Indikaator/ selgitus</t>
  </si>
  <si>
    <t>Sihtrühm</t>
  </si>
  <si>
    <t>Kasutatud andmed</t>
  </si>
  <si>
    <t>Valem</t>
  </si>
  <si>
    <t>Siht-tase</t>
  </si>
  <si>
    <t>Vanuserühm</t>
  </si>
  <si>
    <t>Andmed</t>
  </si>
  <si>
    <t>Täpsustav info andmete kohta (kogumise meetod ja valim)</t>
  </si>
  <si>
    <t>Tulemused</t>
  </si>
  <si>
    <t>x</t>
  </si>
  <si>
    <t>y</t>
  </si>
  <si>
    <t>Väärtus</t>
  </si>
  <si>
    <t>Indikaatori täitmine (j/e)</t>
  </si>
  <si>
    <t>Punktid</t>
  </si>
  <si>
    <t>Huvihariduses ja huvitegevuses osalevate noorte arv on kõrge</t>
  </si>
  <si>
    <t>7-26. a noored</t>
  </si>
  <si>
    <t>7-12. a</t>
  </si>
  <si>
    <t>Huvihariduses ja -tegevuses (huvikeskustes, muusikakoolides, kunstikoolides, erahuvikoolides, üldhariduskoolide huviringides ja trennides, avatud noortekeskuste huvitegevuses) osalevate noorte osakaal (%) kõikidest KOV territooriumil elavatest noortest.</t>
  </si>
  <si>
    <t>13-19. a</t>
  </si>
  <si>
    <t>20-26. a</t>
  </si>
  <si>
    <t>Noorsootöös tervikuna osalevate noorte arv on kõrge</t>
  </si>
  <si>
    <t>Noorsootöös (huviharidus, avatud noorsootöö (ANK külastused), noorteühingud, osaluskogud, laagrid) osalevate noorte osakaal (%) kõikidest KOV territooriumil elavatest noortest. Osalemine tähendab seda, et osaletakse regulaarselt.</t>
  </si>
  <si>
    <t>Õpilasmalevas osalevate noorte arv on kõrge</t>
  </si>
  <si>
    <t>13-19. a noored</t>
  </si>
  <si>
    <t>Õpilasmalevas osalevate noorte osakaal (%) kõikidest KOV territooriumil elavatest 13-19. aastastest noortest</t>
  </si>
  <si>
    <t>Noorte osalus noorteühingutes, noorteorganisatsioonides ja õpilasesinduses on kõrge</t>
  </si>
  <si>
    <t>Noorteühingutes, noorteorganisatsioonides, õpilasesinduses ja KOV noortekogus osalevate noorte osakaal (%) kõikidest KOV territooriumil elavatest noortest</t>
  </si>
  <si>
    <t>Noorte teadlikkus noorteühingutest ja noorteorganisatsioonidest on kõrge</t>
  </si>
  <si>
    <t>Osakaal (%) noortest, kes oskavad nimetada vähemalt ühe noorteühingu või noorteorganisatsiooni (v.a. õpilasesindus, maakondlik noortekogu, avatud noortekeskus) ja kirjeldada-seletada, mida seal tehakse</t>
  </si>
  <si>
    <t xml:space="preserve">Noorteühenduste tagasiside koostööle KOV-ga on hea </t>
  </si>
  <si>
    <t>noorte-ühendused</t>
  </si>
  <si>
    <t>n/a</t>
  </si>
  <si>
    <t>Osakaal (%) kõikidest noorteühendustest, kelle tagasiside KOV toetusele ja koostööle KOV-ga on hea</t>
  </si>
  <si>
    <t>Noorte rahulolu nõustamisteenuse kvaliteediga on kõrge</t>
  </si>
  <si>
    <t>7-26. a nõustamis-teenust kasutanud noored</t>
  </si>
  <si>
    <t>Osakaal (%) nõustamisteenust kasutanud noortest, kelle hinnang nõustamisteenuse kvaliteedile on väga hea või pigem hea.</t>
  </si>
  <si>
    <t>Noorte rahulolu nõustamisteenuse kättesaadavusega on kõrge</t>
  </si>
  <si>
    <t>Osakaal (%) nõustamisteenust kasutanud noortest, kelle hinnang nõustamisteenuse kättesaadavusele väga hea või pigem hea.</t>
  </si>
  <si>
    <t>Noorte rahulolu info kättesaadavusega on kõrge</t>
  </si>
  <si>
    <t>Osakaal (%) kõikidest KOV territooriumil elavatest (küsitletud) noortest, kes hindavad noori puudutava ja neile vajaliku kvaliteetse info kättesaadavust heaks või pigem heaks.</t>
  </si>
  <si>
    <t>Noorsoo-töötajad</t>
  </si>
  <si>
    <t>Osakaal (%) kõikidest noorsootöötajatest, kes hindavad, et nende tunnustus on nende jaoks pigem või täielikult motiveeriv</t>
  </si>
  <si>
    <t>Huvihariduse passi väljatöötamine ja tunnustamine. Noorte endi hulgas tunnustuse hindamine.</t>
  </si>
  <si>
    <t xml:space="preserve">1.3.1. Konkreetselt noorte kodanikukasvatusliku sisuga programmi või projektide elluviimist ei ole, kuid toetatakse nt noorte omaalgatuslike projektide sündimist (nt riiklikust Malgatuse konkursist osavõtt), koolides kodanikunädala läbiviimist. Uue õppekava täitmise raames tegeletakse kodanikuharidusega. Noortekeskuses toimuvad erinevad üritused ja vestlusringid. 1.3.2. Võru noortel on võimalus osaleda programmides jms ning Võru noortekeskus teavitab noori erinevatest võimalustest. 1.3.3. Noortel võimaldatakse teha vabatahtlikku tööd kohalikul tasandil  (õpilased viivad ise läbi erinevaid ringe, noortekeskuse aktiivgrupp, vabatahtlik töö Töötukassa suunamisega Noortekeskuses, Võru Folkloorifestival, Sõpruslinnade noorte spordimängud jne). 1.3.4. Rahvusvahelisel tasandil on võimalus osaleda koostööpartnerite kaudu, kuid oma saatev orgnisatsioon hetkel puudub.1.3.5. KOV partnerite hulgas on vastuvõtvaid organisatsioone, kes võõrustavad EVT vabatahtlikke; samuti levitatakse teavet võimaluste kohta. </t>
  </si>
  <si>
    <t xml:space="preserve">Kohalike noorte huvi ja initsiatiivikus panustada vabatahtlikuna ning arenev koostöövõrgustik. Projektitöö koolides - erinevates projektides osalemine (Comenius, Euroopa Noored). </t>
  </si>
  <si>
    <t>Võru linnas võiks üks organisatsioon olla saatvaks organisatsiooniks (nt EVS).  Vabatahtliku töö koordineerimine KOV tasandil.</t>
  </si>
  <si>
    <t>2.1.1. Tegutseb noorte osaluskogu. 2.1.2. Õpilasesindused tegutsevad kõigis Võru linna üldhariduskoolides, kuulutakse Võrumaa Õpilasesinduste Liitu ja EÕEL liikmeskonda.  2.1.3. Rahaline toetus osaluskogule ja ÕE-le on tagatud. 2.1.4 Mitterahalise toetusena võimaldatud ruumide kasutamine.  Noorte endi initsiatiivil võimaldatakse koolitusi, nõustamisi. 2.1.5 Rahalise toetuse abil soodustakse osalemist maakondliku ja riikliku taseme noortekogudes ja üldkoosolekutel (sõidutoetus, osalustasud).</t>
  </si>
  <si>
    <t xml:space="preserve">Kooli ÕE rahastuse läbipaistvuse tagamine. Noortekogu töö tõhustamine ja eesmärkide püstitamine. Noorte teadlikkuse tõstmine osalemaks KOV otsustusprotsessides. </t>
  </si>
  <si>
    <t xml:space="preserve">3.1.1. Noortele pakutakse nõustamisteenuseid Võru linnas (õppenõustamine, karjäärinõustamine, psühholoogiline nõustamine, projektinõustamine). 3.1.2. Nõustamisteenus vastab teenusstandardile. </t>
  </si>
  <si>
    <t>Küsitluste tulemusena võib öelda, et noored said üldiselt nõu ja põhilised allikad, kelle poole pöörduti, oli õpetaja, huvijuht ja noorsootöötaja. Teenust kasutanutest said noored teavet enamasti. Koolides on tugevad sotsiaalpedagoogid ja neil toimib töötav koostöövõrgustik</t>
  </si>
  <si>
    <t xml:space="preserve">3.2.1. Noori puudutava info levitamiseks kasutatakse mitmekülgseid teabekanaleid (internet, sh koduleheküljed, FB, listid; Linna Leht, flaierid, plakatid, huvijuhid-ÕE, suuline info, infolistid ja huvi- ja üldhariduskoolide stendid). 3.2.2. Noorteinfo teenust pakub OÜ Karjääripõld, kelle ruumid asuvad MTÜ Võru Noortekeskuse juures. 3.2.3. Võru Noortekeskuse kaudu toetab KOV noorte teavitamist nii nõustamise kui muu juhendamise olemusest (sh mobiilne noorsootöö, noorteüritustel vastava sisuga ettekanded- messid).   3.2.4. Võru Noortekeskuse projektide ühe osana on planeeritud analüüs ja erinevas vormis selle vormistamine. </t>
  </si>
  <si>
    <t xml:space="preserve">KOVil on planeeritud eelarvesse summa noorsootöö toetamiseks. </t>
  </si>
  <si>
    <t>4.1.1 Võru linnas on koostatud noorsootöö arengukava (www.voru.ee). Arengukavas käsitletakse huvitegevust, noortevolikogu moodustamist, noorte teavitamist ja nõustamist, probleemide ennetamist, noorsootöö tegevuskohtade tervislikkust, turvalisust ja tegevusteks sobivust.  Noorsootöö ja huvitegevuse toetuse andmise kord sätestab õpilaste huvitegevuse toetamise läbi MTÜde, erahuvikoolide vms. 4.1.2. Huvitegevuse toetamisel on lähtutud katmata valdkondade arendamisest; lisaks arvestatakse noorsootöö korraldamisel asjaoludest, mida mõjutavad Võru linna asukoht ja noorte liikumine. 4.1.3. Võru linna noortepoliitika on tegelenud nii tööturupoliitikaga, (nt noortementori teenuse pakkumine Töötukassale) huvihariduse arendamisega, kultuurilooga kui ka hariduse kättesaadavusega.</t>
  </si>
  <si>
    <t>KOV-il on arengukava osana tegevuskava, mida regulaarselt jälgitakse.</t>
  </si>
  <si>
    <t>Uue tegevuskava väljatöötamine ning parem analüüs ja parendustegevused.</t>
  </si>
  <si>
    <t xml:space="preserve">4.3.1. Noortekogule on pakutud võimalust kaasa rääkida linnavolikogu komisjonide töös. 4.3.2. Ametnikud kaasavad noori ja noorsootöötajaid nendega seonduvates küsimustes. 4.3.3. Noori kaasatakse, kuid puudub süsteem arvamuse küsimise kohta. 4.3.4. Korraldatakse tunnustusüritusi, kuhu kutsutakse ka erinevaid osalejaid noorte ning noortekeskuse töötajate hulgast. 4.3.5. Osalemisvõimaluste loomisel arvestatakse eri siht-ja vanuserühmade vajadustega ja eripäradega. </t>
  </si>
  <si>
    <t xml:space="preserve">Meil on ära tehtud eeltöö, et luua noortekogu. Noortekogu liikmed on kaasatud linnavolikogu komisjonide töösse, toimunud on arutelukohtumised volikogu esimehega. Noortekogul on kontaktisik (kultuurispetsialist) valitsuse juures. Noortekogul on võimalus kasutada volikogu saali ning nende tegevuskulu on planeeritud linnaeelarvesse. </t>
  </si>
  <si>
    <t xml:space="preserve">4.4.1.Noorsootöötajad ja vabatahtlikud täidavad NTS tulenevaid nõudeid jm noorsootööd reguleerivaid määrusi (sh lastekaitse, tubaka, alaealiste mõjutusvahendite jne seadusi). Nt noortekeskuse sisekorraeeskirjadega tutvuvad kõik töötajad, vabatahtlikud ja praktikandid. 4.4.2. Noorsootöötajatel, kes korrraldavad projektlaagreid, omavad laagrikasvataja ja -juhataja kvalifikatsiooni. 4.4.3. KOV-il puudub koolituskord, kuid see on juhtide (huvikoolid, noortekeskus, üldhariduskool jne) pädevus ja otsus, kui palju ja mis valdkonnas koolitusi planeeritakse. 4.4.4. KOV korraldab regulaarselt tunnustusüritusi ning välja on töötatud tunnustamise statuut (mh vastuvõtud, teenetemärgi-vapimärgi üleandmised, artiklid). 4.4.5. Noortele suunatud tegevuste õpiväljundit osatakse kirjeldada (nt noortekeskuse töötajad teostavad pidevat analüüsi, mis esitatakse juhatajale). </t>
  </si>
  <si>
    <t>4.5.1. Noortekeskus asub noortele sobivas kohas – koolidest max 10 minutit. Noorsootööga tegelevad asutused asuvad enamasti kesklinnas ja kõikide linnaosade vahel toimib transport ja valgustatud tänavate süsteem. 4. 5.2. Kõikidele noorsootööd pakkuvatele asutustele ei ole ligipääsu erivajadustega noortele (nt noortekeskusesse ei saa tulla ratastoolis noor – muinsuskaitse)</t>
  </si>
  <si>
    <t>Noortekeskus asub kesklinnas, koolide läheduses ning bussiga on võimalik tulla sinna igalt poolt. Samuti on valgustatud tänavad ning tegevuste ajad on paindlikud ning noortekeskuses käijate hulgas läbi viidud uuringute põhised. Huviringid toimuvad noortele sobival ajal ja arvestatakse koolitundide aegadega.</t>
  </si>
  <si>
    <t>4.6.1. KOV on delegeerinud teenuse osutamise MTÜ Võru Noortekeskusele (nt suvel "kolib" noortekeskuse töötaja randa sihtgrupile lähemale, kus noortega viiakse läbi erinevaid tegevusi). 4.6.2. KOV arendab nüüdisaegseid ja uuenduslikke keskkondi (nt disc-golfi rada, rannapromenaad jne kus kõik vanusegrupid tunnevad end hästi ja mida aktiivselt kasutatakse).</t>
  </si>
  <si>
    <t xml:space="preserve">Noortega töötades kasutatakse ja katsetatakse erinevaid meetodeid. </t>
  </si>
  <si>
    <t xml:space="preserve">Veelgi noortesõbralikuma keskkonna kujundamine, ühtlasi kaasates ka rohkem noori. </t>
  </si>
  <si>
    <t xml:space="preserve">4.7.1. Noorte valdkonna kohta kogutakse informatsiooni  (nt linnavalitsuse haridus-ja kultuuriosakond, Võru Noortekeskus ja üldhariduskoolid). 4.7.2. Üldhariduskoolides kogutakse informatsiooni huvitegevuse kohta kord aastas, NT viib läbi laiaulatuslikuma uuringu 1 x kahe aasta jooksul ning suuremad uuringud viiakse läbi KOV poolt. 4.7.3. Regulaarselt ei uurita, kuid erinevate tegevuste ja projektide planeerimiseks ning teostamiseks on vajalik valdkonniti läbiviidav uuring. 4.7.4. Analüüsitakse kogutud informatsiooni, küsitakse pidevalt tagasisiset ning tehakse vastavad muudatused igapäevases töös (nt vajadustepõhine koolitustele saatmine, muudetakse vajadusel lahtioleku- või toimumisaegu, nt koolivaheajad) 4.7.5. KOV annab noortele alati põhjendatud vastuse, on see siis positiivne või negatiivne. KOV-il on välja töötatud kord. </t>
  </si>
  <si>
    <t xml:space="preserve">Tõhustada teavitustegevust noorte hulgas rahulolu ja ettepanekute tegemise kohta. </t>
  </si>
  <si>
    <t>Noorte rahulolu nende huvide ja vajadustega arvestamisel on hea (keskmine protsent 80).</t>
  </si>
  <si>
    <t xml:space="preserve">Võru linn on maakonna keskuseks, kuhu koonduvad erinevad huvikoolid ja ühendused, paljud maakondlikud teenused osutatakse Võru linnas. Võru teeb koostööd paljude teiste KOV-idega noorsootöö valdkonnas (nt Noortejuhtide Nõukoda, huvijuhid jne). Oma õpilaste Võru linna huvikoolides käimist ja teenuste osutamist toetavad ka teised omavalitsused. </t>
  </si>
  <si>
    <t xml:space="preserve">KOV toetab huviharidust- ja tegevust ning selles osalemise protsent on kõrge. Noorte poolt kasutatavate ruumide ja vahendite kvaliteediga on noored rahul ning seda toetab ka teadmine, et KOV on investeerinud ruumide ja hoonete ehitamisse ning renoveerimisse (nt spordikeskus, muusikakool, nõustamiskeskus jne). Koostöö erinevate ametiasutuste, noorsootöötajate ja noorte vahel on paranenud. </t>
  </si>
  <si>
    <t xml:space="preserve">*Noorsootöötajad vajavad nt kord aastas suurt ühiskoolitust, mis toetaks informatsioonivahetust ning ühise visiooni tekkimist. *Noortekogu töö nähtavaks tegemine ning motiveerimine. *Nõustamisteenuste parem koordineerimine ja teavitamine. </t>
  </si>
  <si>
    <t xml:space="preserve">Võru linna noorsootöö kvaliteedi hindamisel selgus, et aastal 2008 prioriteedina väljatoodud huvihariduse arendamine on vilja kandnud ning sellesse tehtud investeeringud on põhjendatud. Noorte huvihariduses osalemine on suhteliselt suur ning laiapõhjaline. Noortekeskuse stabiilne rahastamine aitab noorsootöö teenuse arendamisele kaasa ning paranev koostöövõrgustik erinevate organistasioonide vahel toimub. Võru linnas kaks aastat tegutsenud noortekogu vajab veel tuge. Noorsootöö on jõudnud arenguetappi, kus meil on kogemustepagas ning ees ootamas põnevad väljakutsed. </t>
  </si>
  <si>
    <t xml:space="preserve">3.3.1. Võrus on alaealiste komisjon, noorteühing T.O.R.E ühes koolis, kodutütred, noorkotkad, töötavad eripedagoogid – sotsiaalpedagoogid, psühholoog ühes koolis ja lisaks nõustamiskeskuses, lastekaitsetöötajaid 2 , noorsootööspetsialiste 3 ja karjäärinõustaja 1, noorteinfo spetsialist 1; võrgustikutööga tegeleb 2 osakonda: KOV haridus-ja kultuuriosakond ning sotsiaaltööosakond. 3.3.2. KOV toetab MTÜ Võru Noortekeskust ja huvitegevust koolides. 3.3.3. Võrus on olemas Võru Täiskasvanute Gümnaasium, lisaks organiseeritakse erinevaid üritusi, laagreid jm toetavaid tegevusi. 3.3.4. ÜKT-d kasutatakse mõjutusvahendina. </t>
  </si>
  <si>
    <t xml:space="preserve">Enesehindamist alustasime sissejuhatava kohtumisega, kus räägiti läbi kogu protsess. Seejärel vaadati üle küsitlusankeedid ning riputati need internetti. Meeskonna liikmete vahel oli ära jaotatud erinevad sihtgrupid. Peale andmete laekumist analüüsiti neid ja kanti tulemused tulemusindikaatorite tabelisse. Seejärel hindasid linna noorsotööd kõik kvaliteedi hindamisprotsessi meeskonna liikmed iseseisvalt (hindamisskaala alaeesmärkide indikaatorite põhjal).  Konsesnsusseminaril arutati ühiselt kõik indikaatorid läbi ning anti ühine kokkuvõtlik hinnang. </t>
  </si>
  <si>
    <t>Meil on kehtiv noorsootöö arengukava.</t>
  </si>
  <si>
    <r>
      <t xml:space="preserve">KÜSIMUS 4: Kuidas saaks kogu töölehte korraga näha nii, et ei peaks paremale kerima?
</t>
    </r>
    <r>
      <rPr>
        <sz val="10"/>
        <color indexed="8"/>
        <rFont val="Arial"/>
        <family val="2"/>
        <charset val="186"/>
      </rPr>
      <t xml:space="preserve">VASTUS: Kuna lahtritesse sisestatakse tihti päris palju infot, ei mahu mõnikord kogu info paratamatult korraga arvutiekraanile. Küll aga on võimalik ekraanile mahtuvat teksti hulka suurendada sellega, et muuta töölehel olev info väiksemat, st suumida välja. Sisse suumimiseks ja välja suumimiseks valige menüüst View -&gt; Zoom
</t>
    </r>
  </si>
  <si>
    <r>
      <t xml:space="preserve">KÜSIMUS 5: Kuidas ma saan ühes lahtris töötades alustada uuelt realt teksti sisestamist?
</t>
    </r>
    <r>
      <rPr>
        <sz val="10"/>
        <color indexed="8"/>
        <rFont val="Arial"/>
        <family val="2"/>
        <charset val="186"/>
      </rPr>
      <t xml:space="preserve">Selleks on MS Excelis käsklus Alt+Enter (hoidke klaviatuuril all Alt nuppu ning vajutage Enter nuppu). 
</t>
    </r>
  </si>
  <si>
    <r>
      <t xml:space="preserve">KÜSIMUS 6: Kas hindamisvorme saab välja ka printida?
</t>
    </r>
    <r>
      <rPr>
        <sz val="10"/>
        <color indexed="8"/>
        <rFont val="Arial"/>
        <family val="2"/>
        <charset val="186"/>
      </rPr>
      <t>VASTUS: Jah. Hindamisvorme saab välja printida. Algselt on nn tühjad vormid vormistatud selliselt, et hindamislehed printitakse välja A3 formaadis. Juhul, kui vorme muudetakse täitmise käigus laiemaks, et pruugi vormid A3 laiusele paberile ära mahtuda. Selleks, et näha, kuidas vormid prinditavatele lehtedele ära mahuvad vali lehe ülevalt menüüst View -&gt; Page Break Preview. Seal on võimalik ka jooni liigutada ja see kaudu prinditavad lehekülgi reguleerida.
Mugavamaks enda soovi järgi printimiseks on võimalik muuta lehe formaati:
(1) Page Layout -&gt; Orientation -&gt; Portrait või Landscape - muutub lehe asetus (pikki või rööpi)
(2) Page Layout -&gt; Size -&gt; A3, A4 või muu - muutub lehe suurus</t>
    </r>
  </si>
  <si>
    <r>
      <t xml:space="preserve">KÜSIMUS 7: Kuidas ajutiselt Exceli ridasid ja veerge ära peita?
</t>
    </r>
    <r>
      <rPr>
        <sz val="10"/>
        <color indexed="8"/>
        <rFont val="Arial"/>
        <family val="2"/>
        <charset val="186"/>
      </rPr>
      <t xml:space="preserve">VASTUS: Ridade või veergude ajutiseks ärapeitmiseks muutke hiirega sobivad read/veerud aktiivseks ning valige parema hiireklõpsuga Hide. Ridade/veergude taastamiseks (st uuesti näitamiseks) valige hiirega peidetud rea/veeru kõrval olevad read või veerud (ridade puhul üleval ja all olevad read, veergude puhul paremal ja vasakul olevad read), et muuta need aktiivsed ning valige parema hiireklõpsuga Unhide.
</t>
    </r>
  </si>
  <si>
    <r>
      <t xml:space="preserve">KÜSIMUS 8: Kas ma saan Exceli vormidesse sisestada aktiivseid linke? 
</t>
    </r>
    <r>
      <rPr>
        <sz val="10"/>
        <color indexed="8"/>
        <rFont val="Arial"/>
        <family val="2"/>
        <charset val="186"/>
      </rPr>
      <t xml:space="preserve">Igasse Exceli lahtrisse on võimalik lisada ainult üks aktiivne link. See tähendab, et kui tahate lisada ühte lahtrisse rohkem viiteid veebilehtedele, siis pole seda võimalik teha aktiivse lingina. Kui soovite siiski aktiivseid linke hindamisvormidesse lisada, siis nummerdage viited linkidele ning lisage linkide loetelu lehekülje alla (igasse lahtrisse üks link). Samas julgustame sisestama nn mitteaktiivseid linke, kuna Copy -&gt; Paste käsklusega failide avamine ei pruugi olla keerulisem, kui viidete otsimine kuskilt mujalt. </t>
    </r>
  </si>
  <si>
    <r>
      <t xml:space="preserve">KÜSIMUS 9: Miks printimisel osa teksti lahtrites peitu jääb?
</t>
    </r>
    <r>
      <rPr>
        <sz val="10"/>
        <color indexed="8"/>
        <rFont val="Arial"/>
        <family val="2"/>
        <charset val="186"/>
      </rPr>
      <t>Kontrollige enne printimist üle, et kogu tekst on nähtav. Selleks, et kogu tekst lahtris nähtav oleks, võib olla vajalik veerge või ridu suuremaks venitada. NB! Ärge unustage salvestada.</t>
    </r>
  </si>
  <si>
    <r>
      <t xml:space="preserve">KÜSIMUS 10: Kuidas vältida sisestatud andmete nn kaduma minemist (st mitte salvestumist)?
</t>
    </r>
    <r>
      <rPr>
        <sz val="10"/>
        <color indexed="8"/>
        <rFont val="Arial"/>
        <family val="2"/>
        <charset val="186"/>
      </rPr>
      <t>Sellest, et vältida andmete nn kaduma minemist on soovitatav tulemusi võimalikult tihti salvestada (st ka töötamise ajal, mitte ainult siis, kui olete töö lõpetanud). Näiteks, kui olete ühe alaeesmärgiga või vähemalt ühe töölehega töö lõpetanud, siis salvestage kohe tulemused. NB! Kui asute hindamisvorme täitma, siis pidage meeles, et salvestaksite faili enda arvutisse (mitte ei avaks e-maili teel saadetud vormi ning ei salvestaks otse sinna). Faili nimesse võib panna näiteks oma KOV-i nime ja vormide täitmise kuupäeva.</t>
    </r>
  </si>
  <si>
    <t>Visioon: Igale noorele on noorsootöös kättesaadavad mitmekülgsed isiksuse arengu võimalused</t>
  </si>
  <si>
    <t>Nr</t>
  </si>
  <si>
    <t>Eesmärgid</t>
  </si>
  <si>
    <t>Alaeesmärgid</t>
  </si>
  <si>
    <t>Indikaatorid</t>
  </si>
  <si>
    <t>Selgitus</t>
  </si>
  <si>
    <t>Noortele on loodud mitmekülgsed mitteformaalse õppimise võimalused</t>
  </si>
  <si>
    <t>1.1</t>
  </si>
  <si>
    <t>Noortele on loodud mitmekülgsed võimalused noorsootöös osalemiseks</t>
  </si>
  <si>
    <t xml:space="preserve"> </t>
  </si>
  <si>
    <t>1.1.1</t>
  </si>
  <si>
    <t>Noortel on võimalus osaleda huvihariduses</t>
  </si>
  <si>
    <t>Indikaator on täidetud, kui KOV territooriumil tegutsevad huvikeskused ning muusika-, kunsti-, spordi- või erahuvikoolid, mis pakuvad noortele huvihariduses osalemise võimalusi, või on sõlmitud vastavasisulised kokkulepped teiste KOV-dega.</t>
  </si>
  <si>
    <t>1.1.2</t>
  </si>
  <si>
    <t>Noortel on võimalus osaleda üldharidus- ja kutsekooli noorsootöös (huvitegevuses)</t>
  </si>
  <si>
    <t>Indikaator on täidetud, kui igas KOV-i üldharidus- ja kutsekoolis pakutakse kõikides astmetes (1.–3. klass, 4.-6. klass, 7.–9. klass ja gümnaasium, kutsekool) huvitegevuse võimalusi.</t>
  </si>
  <si>
    <t>1.1.3</t>
  </si>
  <si>
    <t>Noortel on võimalus osaleda avatud noorsootöös</t>
  </si>
  <si>
    <t>Indikaator on täidetud, kui KOV territooriumil tegutseb 300 noore kohta vähemalt 1 avatud noorsootööd pakkuv asutus (avatud noortekeskus, noortetuba) või on sõlmitud vastavasisulised kokkulepped teiste KOV-dega.</t>
  </si>
  <si>
    <t>1.1.4</t>
  </si>
  <si>
    <t>Noortel on võimalus osaleda muudes KOV toetatud noorsootöö tegevustes/teenustes (laagrid, üritused, projektid jms)</t>
  </si>
  <si>
    <t xml:space="preserve">Indikaator on täidetud, kui KOV territooriumil elavatel noortel on võimalus osaleda muudes KOV toetatud noorsootöö tegevustes/teenustes (laagrid, üritused, projektid jms), mis jäävad indikaatorites 1.1.1–1.1.3 mainitust välja. </t>
  </si>
  <si>
    <t>1.1.5</t>
  </si>
  <si>
    <t>Noorsootöö võimalused on loodud mitmekülgsetes valdkondades (nt muusika, kunst, loodus ja keskkond, tehnika, sport, üldkultuur, kodanikuharidus, rahvusvaheline koostöö)</t>
  </si>
  <si>
    <t>Indikaator on täielikult täidetud, kui noorsootöö võimalused on kõikides nimetatud valdkondades.</t>
  </si>
  <si>
    <t>1.1.6</t>
  </si>
  <si>
    <t>Noortele on loodud teadmiste ja oskuste proovilepaneku ning nende esitlemise võimalused (nt võistlused, kontserdid, näitused, etendused, festivalid)</t>
  </si>
  <si>
    <t>Indikaator on täielikult täidetud, kui KOV toetab üritusi (võistlusi, kontserte, näituseid, etendusi, festivale), mis pakuvad noortele teadmiste ja oskuste proovilepaneku ning nende esitlemise võimalusi (sh üleriigilisi). Toetus võib tähendada teavitamist, rahalist toetust, korraldusabi vms.</t>
  </si>
  <si>
    <t>1.1.7</t>
  </si>
  <si>
    <t>Noortele on tagatud noorsootöös osalemiseks võrdsed võimalused (sh väiksemate võimalustega noortele)</t>
  </si>
  <si>
    <t>Õpilasfirmade toetamine ja süsteemne õpilasprojektide nõustamine. Õpilasmaleva ja sisuliste tegevuste arendamine.</t>
  </si>
  <si>
    <t>SOODUSTATAKSE NOORTE KODANIKUTEADLIKKUSE SUURENDAMIST, KODANIKUKASVATUSE TÕHUSTAMIST JA MULTIKULTUURSUSE VÄÄRTUSTAMIST</t>
  </si>
  <si>
    <t xml:space="preserve">TUNNUSTATAKSE JA ARVESTATAKSE ÕPIKOGEMUST JA -TULEMUSI </t>
  </si>
  <si>
    <t>EESMÄRK 2: NOORTELE ON LOODUD VÕIMALUSED OSALUS- JA KUULUVUSKOGEMUSE SAAMISEKS</t>
  </si>
  <si>
    <t>SELGITUS: Siia vormi sisestatakse enesehindajate konsensusseminari tulemused EESMÄRK 2 kohta. 
Andmete sisestaja täidab hallid lahtrid ("hinnang", "tõendid", "tugevused", "arendusvajadused")</t>
  </si>
  <si>
    <t>SOODUSTATAKSE NOORTE OSALUSKOGEMUSE SAAMIST</t>
  </si>
  <si>
    <t>SOODUSTATAKSE NOORTE KODANIKUALGATUST</t>
  </si>
  <si>
    <t xml:space="preserve">2.2.1. MTÜ Võru Noortekeskuse kaudu on võimalus teostada noorte omaalgatusi, projekte jne; õpilasesindused on samuti üheks võimaluseks. 2.2.2. Noorte kodanikualgatusi ja -projekte toetatakse mitterahaliste vahenditega.  </t>
  </si>
  <si>
    <t>Noorte kodanikualgatust püütakse toetada igal võimalikul moel. Võimaluste kohta jagatakse informatsiooni ka noorteühenduste kaudu.</t>
  </si>
  <si>
    <t xml:space="preserve">Noorteühenduste ja -organistasioonide andmebaasi loomine ja täiendamine. </t>
  </si>
  <si>
    <t>EESMÄRK 3: NOORTELE ON LOODUD TINGIMUSED NOORTEINFO, ENNETAMIS- JA NÕUSTAMISTEGEVUSTE KÄTTESAAMISEKS</t>
  </si>
  <si>
    <t>SELGITUS: Siia vormi sisestatakse enesehindajate konsensusseminari tulemused EESMÄRK 3 kohta. 
Andmete sisestaja täidab hallid lahtrid ("hinnang", "tõendid", "tugevused", "arendusvajadused")</t>
  </si>
  <si>
    <t>NOORTELE VÕIMALDATAKSE KVALITEETSET NÕUSTAMISTEENUST</t>
  </si>
  <si>
    <t>Noorte rahulolu nõustamisteenuse kvaliteediga on suur (vähemalt 90% on rahul)</t>
  </si>
  <si>
    <t>Noorte rahulolu nõustamisteenuse kättesaadavusega on suur (vähemalt 90% on rahul)</t>
  </si>
  <si>
    <t>Tervise-ja sekusaaltervise alase nõustamise võimalustest teavitamine. Seksuaalnõustamise parem korraldamine. Parema koostöövõrgustiku loomine.</t>
  </si>
  <si>
    <t>NOORTELE SUUNATUD INFO ON KÄTTESAADAV</t>
  </si>
  <si>
    <t>Noortele pakutakse noorteinfo teenuseid. Kui KOV-l endal puuduvad võimalused (organisatsioonid/ allorganisatsioonid/üksused) teavitustegevuste elluviimiseks, siis on KOV-l selged kokkulepped ja koostöö teiste KOV-de, riigi-, era- või kolmanda sektoriga, mis tagavad omavalitsuse territooriumil elavatele noortele kvaliteetse juurdepääsu noorteinfo teenustele</t>
  </si>
  <si>
    <t>Noorte poolt kasutatavate infokanalite kasutuselevõtt ja pidev süsteemne töö infokanalitega ning arendamisega.</t>
  </si>
  <si>
    <t>ENNETUSTEGEVUS JA TUGI PROBLEEMIDEGA TOIMETULEKUL ON MITMEKÜLGNE NING SEDA TOETATAKSE LÄBI LAIAPÕHJALISE KOOSTÖÖVÕRGUSTIKU</t>
  </si>
  <si>
    <t xml:space="preserve">Parem koostöö erinevate spetsialistide vahel (sh huvijuhid ja noorsootöötajad). </t>
  </si>
  <si>
    <t>EESMÄRK 4: KVALITEETSEKS NOORSOOTÖÖKS ON LOODUD VAJALIK KESKKOND</t>
  </si>
  <si>
    <t>SELGITUS: Siia vormi sisestatakse enesehindajate konsensusseminari tulemused EESMÄRK 4 kohta. 
Andmete sisestaja täidab hallid lahtrid ("hinnang", "tõendid", "tugevused", "arendusvajadused")</t>
  </si>
  <si>
    <t xml:space="preserve">1.1.1. Võru linnal on muusika-, kunsti- ja spordikool ning toetatakse erahuvikoolide ja MTÜ-de vastavasisulise teenuse pakkumist. (www.voru.ee) 1.1.2. Võru linna üldhariduskoolides pakutakse huvitegevuse võimalusi. 1.1.3 Võrus asub üks avatud noortekeskus. 1.1.4. Noortel on võimalus osaleda KOV toetatud noorsootöö tegevustes/teenustes, nt õpilasmalev, noorteüritused (Liiklus- ja Ohutuspäev; „Sport on lahe“); noortelaagrites osalemiseks makstakse toetusi; vähekindlustatud perede noortele korraldatakse laagreid. 1.1.5. Noorsootöö võimalused on pakutud nimetatud valdkondades.  1.1.6. Võru linnas on olemas Võru linnagalerii, draamastuudio, keskraamatukogu, Võru Folkloorifestival, Võru Linnapäevad, koolikontserdid- ja tunnustusüritustel esinemised, olümpiaadid, sõidutoetused Võru linna esindamiseks. 1.1.7. Rakendatakse erinevaid meetmeid väiksemate võimalustega noortele (sh laagrid, toetused), erivajadustega noortele huviringid Võru Järve Koolis.  </t>
  </si>
  <si>
    <t xml:space="preserve">Huvihariduses- ja tegevuses osalevate arv on kõrge – linna prioriteet on toetada huviharidust. Noortel on võimalus oma tööde tulemusi presenteerida ja teadmistes mõõtu võtta nii kohalikul kui riiklikul tasandil. KOV toetab noortesündmuste läbiviimist läbi erinevate toetuste ning tasuta ruumikasutusvõimaluste. </t>
  </si>
  <si>
    <t xml:space="preserve">Luua rohkem võimalusi vähemate võimalustega noortele osalemaks noorsootöös. Muuta noortekeskuse töökorraldust erinevate sihtgruppide teenindamiseks. </t>
  </si>
  <si>
    <t xml:space="preserve">1.2.1. Noorte ettevõtlikkust soodustavates tegevustes on võimalus noortel osaleda (Entrum, Sina, ettevõtlusnädala noortepäev, õpilasfirmadega on seotud üks üldhariduskool, valikainena ettevõtlus ühes üldhariduskoolis, noortekeskus nõustab erinevaid projekte, noorte omaalgatuste fond, koostöös Töötukassaga seminar ettevõtluse alustamisest, tööelu- ja ettevõtete tutvustamine ja külastamine korraldatuna noortekeskuse poolt). 1.2.2. Võru Noortekeskus korraldab õpilasmalevat - igal aastal KOV toetab 40 õpilase osalemist selles. </t>
  </si>
  <si>
    <t xml:space="preserve">KOV on loonud ja toetanud erinevate võimaluste tekkimist ettevõtlikkuse suurendamiseks. </t>
  </si>
  <si>
    <t xml:space="preserve">1.4.1. Aasta noore valimine KOV-is, spordisaavutuste tunnustamine ja parimate õpilaste vastuvõtt (sh sport, kunst, muusika) ning tunnustused koolides käskkirjade jm näol. 1.4.2. Üldhariduskooli muusika eriklassil arvestatakse muusikakoolis õppimist (koostöös Võru Muusikakooliga), st osaliselt tehakse solfedžo tunni töö koolis ära ning muusikakool arvestab seda.) </t>
  </si>
  <si>
    <t xml:space="preserve">Tunnustusüritused ning tunnustamise statuut on välja töötatud. Koostöö Võru Keskllinna Gümnaasiumi ja Võru Muusikakooli vahel. </t>
  </si>
  <si>
    <t>Noorte kodanikualgatuse rahaliseks toetamiseks on loodud mehhanism ning seda rakendatakse</t>
  </si>
  <si>
    <t>Indikaator hõlmab kohalikul tasandil tegutsevaid kodanikualgatusi – noorteühingud ja muud noorte kodanikuühendused, noorteorganisatsioonid, noorte omaalgatused (v.a osaluskogu).</t>
  </si>
  <si>
    <t>2.2.2</t>
  </si>
  <si>
    <t>Noorte kodanikualgatusi toetatakse mitterahaliste vahenditega</t>
  </si>
  <si>
    <t>Indikaator hõlmab kohalikul tasandil tegutsevaid kodanikualgatusi – noorteühingud ja muud noorte kodanikuühendused, noorteorganisatsioonid, noorte omaalgatused (v.a osaluskogu). Mitterahaline toetus on näiteks tasuta ruumide kasutamise võimaldamine, nõustamine, koolitamine (nt ühingute asutamise ja tegutsemispõhimõtete kohta).</t>
  </si>
  <si>
    <t>2.2.3</t>
  </si>
  <si>
    <t>Noorte osalus noorteühingutes, noorteorganisatsioonides ja õpilasesinduses on vähemalt 5%</t>
  </si>
  <si>
    <t>Indikaator on täidetud, kui noorteühingutes, noorteorganisatsioonides, õpilasesinduses ja KOV noortekogus osalevate noorte osakaal (%) kõikidest KOV territooriumil elavatest osalevatest noortest on vähemalt 5%.</t>
  </si>
  <si>
    <t>2.2.4</t>
  </si>
  <si>
    <t>Noorte teadlikkus noorteühingutest ja noorteorganisatsioonidest on kõrge (vähemalt 15% noortest on teadlikud)</t>
  </si>
  <si>
    <t xml:space="preserve">Indikaator on täidetud, kui osakaal (%) noortest, kes oskavad nimetada vähemalt ühe noorteühingu või -organisatsiooni (v.a. õpilasesindus, maakondlik noortekogu, avatud noortekeskus), ja kirjeldada-seletada, millega see tegeleb, on vähemalt 15%.
</t>
  </si>
  <si>
    <t>2.2.5</t>
  </si>
  <si>
    <t>Noorteühenduste tagasiside koostööle KOV-ga on hea (vähemalt 80% noorteühendustest hindavad koostööd heaks)</t>
  </si>
  <si>
    <t>Indikaator on täidetud siis, noorteühenduste tagasiside koostööle KOV-ga on hea  (vähemalt 80% noorteühendustest hindavad koostööd heaks).</t>
  </si>
  <si>
    <t>Noortele on loodud tingimused noorteinfo, ennetamis- ja nõustamistegevuste kättesaamiseks</t>
  </si>
  <si>
    <t>3.1</t>
  </si>
  <si>
    <t>Noortele võimaldatakse kvaliteetset nõustamisteenust</t>
  </si>
  <si>
    <t>3.1.1</t>
  </si>
  <si>
    <t>Noortele pakutakse nõustamisteenuseid (sh õpinõustamine, karjäärinõustamine, karjääriteenuste programmid jt). Võimaluse puudumisel on KOV-l selged kokkulepped ja koostöö teiste KOV-de, riigi-, era- või kolmanda sektoriga, mis tagavad omavalitsuse noortele kvaliteetse juurdepääsu nõustamisteenustele</t>
  </si>
  <si>
    <t>Indikaator on täidetud, kui noortele pakutakse nõustamisteenust või on sõlmitud kokkulepped, mis tagavad omavalitsuse noortele juurdepääsu kvaliteetsele nõustamisteenusele.</t>
  </si>
  <si>
    <t>3.1.2</t>
  </si>
  <si>
    <t>Noortele pakutav nõustamisteenus vastab teenusstandardile</t>
  </si>
  <si>
    <t>Täiendavad küsimused kohalikule omavalitsusele.</t>
  </si>
  <si>
    <t>Üldhariduskoolides toimivad õpilasesindused ja nende tegevuse toetamine kohalikul tasandil.</t>
  </si>
  <si>
    <t>Teenusstandaridile vastava nõustamisteenuse (õppe-, karjäärinõustamine, psühholoogiline nõustamine) pakkumine kohaliku tasandil.</t>
  </si>
  <si>
    <t>Nõustamisteenuste kohta info levitamine ja ühtse koostöövõrgustiku loomine, et pakkuda noortele tuge ning informatsiooni.</t>
  </si>
  <si>
    <t>Tutvumine küsitluste vormi ja ülesehitusega ning täiendavad küsimused kohalikule omavalitsusele.</t>
  </si>
  <si>
    <t xml:space="preserve">Huvihariduses suunata rohkem tähelepanu loodus- ja tehnikaõppele, avatud noortekeskuse tegevuste sihipärane arendamine ja koostöö teiste noorsootöö institutsioonidega ning noorsootöö tegevuste laiendamine erinevatele sihtgruppidele (vähemate võimalustega ja erivajadustega noored ning vanuserupp 20-26. a.). </t>
  </si>
  <si>
    <t>Tugev huviharidussüsteem, toimiv avatud noortekeskus ja noortele on loodud mitmekülgsed võimalused noorsootöös osalemiseks.</t>
  </si>
  <si>
    <t>Ettevõtlikkusega seotud üritused üldhariduskoolides ja järjekindel malevategevuste korraldamine ning arendamine.</t>
  </si>
  <si>
    <t>Ettevõtlikkusega seotud ürituste laiahaardelisem korraldamine (koostöö info-, nõustamis-, noortekeskuse ja üldhariduskoolide vahel), ettevõtlikkuse ja tööhõivevalmidusega seotud noorte omaalgatuste toetamine, arendamine ning nõustamine kohalikul tasemel ja suurema arvu noorte kaasamine malevategevustesse.</t>
  </si>
  <si>
    <t>Noorte kaasamine vabatahtlikkuse alusel nii kohaliku kui rahvusvahelise tasandi üritustel.</t>
  </si>
  <si>
    <t xml:space="preserve"> Kodanikukasvatuse kui temaatika arendamine ja vastava sisuliste omaalgatuste toetamine kohalikul tasandil, et tõhustada kodanikuteadlikkuse kui multikultuursuse väärtustamist. </t>
  </si>
  <si>
    <t>Noorte tunnustamise põhimõtete laiendamine vabatahtliku tegevuse, noorte programmides ja algatustes osalemise kaudu.</t>
  </si>
  <si>
    <t>Olemasolev toimiv noorte mitteformaalse õppimise kogemuse ja tulemuse tunnustamine.</t>
  </si>
  <si>
    <t xml:space="preserve">Täiendavad küsimused kohalikule omavalitsusele. </t>
  </si>
  <si>
    <t>Noortekogu töö arendamine ja tõhustamine, et kaasata rohkem noori kohaliku tasandi otsustus- ning tegevusprotsessidesse.</t>
  </si>
  <si>
    <t xml:space="preserve">Noorte kodanikualgatusega seotud projekte toetatakse avatud noortekeskuse tegevuste kaudu. </t>
  </si>
  <si>
    <t xml:space="preserve">Ühtse arusaama kujundamine ja süsteemse lähenemise loomine kohaliku tasandi noorsootöö koostöövõrgustikus, et toetada noorte kodanikualgatusega seotud tegevusi.  </t>
  </si>
  <si>
    <t>Noorsootöö valdkondade sisene toimiv infovahetus (huviharidus, avatud noortekeskus).</t>
  </si>
  <si>
    <t>Nõustume sisehindajatega, seega suunata enam tähelepanu noorteinfo paremale koondamisele ja tõhusamale levitamisele.</t>
  </si>
  <si>
    <t>Noorsootööspetsialistide teadlikkuse tõstmine (koolitused, koostöö) ja noorsootöötajate arvu suurendamine noortekeskuses, et pakkuda riskirühma kuuluvatele noortele suuremat tuge.</t>
  </si>
  <si>
    <t xml:space="preserve">Uue noorsootöö arengukava koostamine ja noortekeskuse tegevukava jõustumine. Suunata enam tähelepanu noorte vajaduste ja olukorra kaardistamisele, noorsootöö koostöövõrgustiku tegevuste arendamisele ja ühtsele noortevaldkonnaga seotud teemade teadlikkuse tõusule. </t>
  </si>
  <si>
    <t>Nõustume sisehindajatega.</t>
  </si>
  <si>
    <t>Hetkel kehtiva tegevuskava analüüs ja kokkuvõtete tegemine, et anda pädev lähtealus uue noorsootöö arengukava koostamisele.</t>
  </si>
  <si>
    <t>Noortekogu on tegutsenud 2 aastat ja korraldatakse tunnustusüritusi nii noortele kui noorsootöötajatele.</t>
  </si>
  <si>
    <t>Noorsootöötaja kui ameti väärtustamine ja pädevate noorsootöötajate olemasolu.</t>
  </si>
  <si>
    <t>Regulaarse noorsootöötajate tunnustussüsteemi väljatöötamine, noorsootööalase koostöövõrgustiku toetamine ja noorsootöötajate koolitusvajaduste määratlemine ning teostamine.</t>
  </si>
  <si>
    <t>Kohalik noorsootöö on avatud uuenduslikele meetoditele ja lahendustele.</t>
  </si>
  <si>
    <t>Nõustume sisehindajatega, lisaks toome eraldi välja tehnilise varustatuse parandamise vajaduse noortekeskuses (nt pilliruum).</t>
  </si>
  <si>
    <t>Koostöövõimaluste parandamine ja kogemuste jagamine noorsootööalases koostöövõrgustikus.</t>
  </si>
  <si>
    <t xml:space="preserve">Regulaarsete uuringute korraldamine, mis kaardistavad noorte huvid ja vajadused ning rahulolu noorsootöötegevustega.  </t>
  </si>
  <si>
    <t>Igapäevane teadlik tegevus noorsootöö tegevuste planeerimisel (noortekeskus, huviharidus).</t>
  </si>
  <si>
    <t>Võru</t>
  </si>
  <si>
    <t>KOV noorsootöö peamiste tugevustena toome välja tugeva huviharidussüteemi, noorsootööd toetava linnakeskkonna, motiveeritud ning pädevate noorsootöötajate olemasolu.</t>
  </si>
  <si>
    <t>Noortekogu tegevuste sihipärane arendamine ning toetamine ja noorte süsteemne kaasamine kohaliku tasandi otsustusprotsessidesse. Pöörata rohkem tähelepanu eri siht- ja vanuserühmadesse kuuluvatele noortele, et luua neile sobivad võimalused noorsootöös osalemiseks.</t>
  </si>
  <si>
    <t>Noorsootööd pakkuvad asutused paiknevad mõistlikul kaugusel noore elukohast ja on avatud noortele sobival ajal.</t>
  </si>
  <si>
    <t>Üldhinnang Võru linna noorsootööle on väga hea, on loodud eeldused suurepäraste tulemuste saavutamiseks. Ensehinnang annab hea ülevaate tugevustest ja arenguvajadusteast, mis annab hea aluse parendustegevuste planeerimiseks ja uue perioodi valdkonna arengukavade koostamiseks. Loodame, et ka välishindajate panus annab omalt poolt kinnitust ja uut vaadet noorsootöö valdkonna arengule ning jõudu juba saavutatud taseme hoidmiseks.</t>
  </si>
  <si>
    <t xml:space="preserve">Välishindajad tutvusid individuaalselt nii enesehindamise tulemuste kui ka Võru linna ja noorsootööga tgelevate asutuste kodulehekülgedega ning avalike dokumentidega. Välishindamismeeskond korraldas eelkohtumise 15. novembril Tartus, et koondada ühiselt andmed enesehindamise tulemuste kohta ja määratleda omapoolsed seisukohad. 16. novembril toimus kohaliku omavalitsuse külastamine, mille käigus kohtuti Võru linna enesehindamismeeskonnaga, külastati Võru Spordikeskust ja Muusikakooli, kohtuti Võru Kesklinna Gümnaasiumi õpilasesinduse noortega ja edastati meeskonna üldkokkuvõte välishindamisest. </t>
  </si>
  <si>
    <t xml:space="preserve"> KOV noorsootöö peamised arenguvajadused on info- ja nõustamisteenuste arenguvõimaluste määratlemise ning teostamise süsteemsem ja laiem teostamine, noorsootöö kui valdkonna ja noorsootöötaja tunnustamissüsteemi kujundamine ning noorte omaalgatuste ja otsustusprotsessidesse kaasamise arendamine ning toetamine.</t>
  </si>
  <si>
    <t xml:space="preserve">Toimiv koolikohustus- ja alaealiste komisjoni tegevus ning tugev toetusvõrgustik üldhariduskoolides. Samuti soovime esile tõsta noortekeskuse töötajate valmisolekut ja pädevust tegeleda riskirühma noortega.                                                                                             </t>
  </si>
  <si>
    <t xml:space="preserve">Võru linna noorsootöö arengukava aastani 2013 olemasolu ja noorsootöö kui valdkonna määratlemine Võru linna linna arengukavas aastani 2027. </t>
  </si>
  <si>
    <t xml:space="preserve">Leelo Suidt (Elva Huviala-, Kultuuri- ja Noortekeskuse direktor), Sirje Hohensee (Tallinna Haridusameti peaspetsialist), Ako Laugamets (Tartu Anne Noortekeskuse spetsialist), Liis Proos (Eesti Noorsootöö Keskus, peaekspert), vaatlejatena TÜ Viljandi Kultuuriakadeemia tudengid Ingrid Sinilaht ja Aleksandra Griffel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</si>
</sst>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quot; kr&quot;"/>
    <numFmt numFmtId="165" formatCode="dd/\ mmm"/>
    <numFmt numFmtId="166" formatCode="d/m/yy"/>
    <numFmt numFmtId="167" formatCode="0.0"/>
  </numFmts>
  <fonts count="72" x14ac:knownFonts="1">
    <font>
      <sz val="10"/>
      <color indexed="8"/>
      <name val="Arial"/>
      <family val="2"/>
      <charset val="186"/>
    </font>
    <font>
      <sz val="10"/>
      <color indexed="9"/>
      <name val="Arial"/>
      <family val="2"/>
      <charset val="186"/>
    </font>
    <font>
      <sz val="10"/>
      <color indexed="20"/>
      <name val="Arial"/>
      <family val="2"/>
      <charset val="186"/>
    </font>
    <font>
      <b/>
      <sz val="10"/>
      <color indexed="52"/>
      <name val="Arial"/>
      <family val="2"/>
      <charset val="186"/>
    </font>
    <font>
      <b/>
      <sz val="10"/>
      <color indexed="9"/>
      <name val="Arial"/>
      <family val="2"/>
      <charset val="186"/>
    </font>
    <font>
      <i/>
      <sz val="10"/>
      <color indexed="23"/>
      <name val="Arial"/>
      <family val="2"/>
      <charset val="186"/>
    </font>
    <font>
      <sz val="10"/>
      <color indexed="17"/>
      <name val="Arial"/>
      <family val="2"/>
      <charset val="186"/>
    </font>
    <font>
      <b/>
      <sz val="15"/>
      <color indexed="56"/>
      <name val="Arial"/>
      <family val="2"/>
      <charset val="186"/>
    </font>
    <font>
      <b/>
      <sz val="13"/>
      <color indexed="56"/>
      <name val="Arial"/>
      <family val="2"/>
      <charset val="186"/>
    </font>
    <font>
      <b/>
      <sz val="11"/>
      <color indexed="56"/>
      <name val="Arial"/>
      <family val="2"/>
      <charset val="186"/>
    </font>
    <font>
      <sz val="10"/>
      <color indexed="62"/>
      <name val="Arial"/>
      <family val="2"/>
      <charset val="186"/>
    </font>
    <font>
      <sz val="10"/>
      <color indexed="52"/>
      <name val="Arial"/>
      <family val="2"/>
      <charset val="186"/>
    </font>
    <font>
      <sz val="10"/>
      <color indexed="60"/>
      <name val="Arial"/>
      <family val="2"/>
      <charset val="186"/>
    </font>
    <font>
      <b/>
      <sz val="10"/>
      <color indexed="63"/>
      <name val="Arial"/>
      <family val="2"/>
      <charset val="186"/>
    </font>
    <font>
      <b/>
      <sz val="18"/>
      <color indexed="56"/>
      <name val="Cambria"/>
      <family val="2"/>
      <charset val="186"/>
    </font>
    <font>
      <b/>
      <sz val="10"/>
      <color indexed="8"/>
      <name val="Arial"/>
      <family val="2"/>
      <charset val="186"/>
    </font>
    <font>
      <sz val="10"/>
      <color indexed="10"/>
      <name val="Arial"/>
      <family val="2"/>
      <charset val="186"/>
    </font>
    <font>
      <b/>
      <sz val="12"/>
      <name val="Arial"/>
      <family val="2"/>
      <charset val="186"/>
    </font>
    <font>
      <b/>
      <sz val="14"/>
      <name val="Arial"/>
      <family val="2"/>
      <charset val="186"/>
    </font>
    <font>
      <b/>
      <sz val="11"/>
      <name val="Arial"/>
      <family val="2"/>
      <charset val="186"/>
    </font>
    <font>
      <b/>
      <sz val="9"/>
      <name val="Arial"/>
      <family val="2"/>
      <charset val="186"/>
    </font>
    <font>
      <sz val="9"/>
      <name val="Arial"/>
      <family val="2"/>
      <charset val="186"/>
    </font>
    <font>
      <b/>
      <sz val="10"/>
      <color indexed="10"/>
      <name val="Arial"/>
      <family val="2"/>
      <charset val="186"/>
    </font>
    <font>
      <b/>
      <sz val="11"/>
      <color indexed="10"/>
      <name val="Arial"/>
      <family val="2"/>
      <charset val="186"/>
    </font>
    <font>
      <u/>
      <sz val="9"/>
      <name val="Arial"/>
      <family val="2"/>
      <charset val="186"/>
    </font>
    <font>
      <b/>
      <u/>
      <sz val="9"/>
      <color indexed="10"/>
      <name val="Arial"/>
      <family val="2"/>
      <charset val="186"/>
    </font>
    <font>
      <b/>
      <sz val="10"/>
      <name val="Arial"/>
      <family val="2"/>
      <charset val="186"/>
    </font>
    <font>
      <u/>
      <sz val="10"/>
      <color indexed="8"/>
      <name val="Arial"/>
      <family val="2"/>
      <charset val="186"/>
    </font>
    <font>
      <sz val="8"/>
      <color indexed="8"/>
      <name val="Arial"/>
      <family val="2"/>
      <charset val="186"/>
    </font>
    <font>
      <i/>
      <sz val="8"/>
      <color indexed="8"/>
      <name val="Arial"/>
      <family val="2"/>
      <charset val="186"/>
    </font>
    <font>
      <b/>
      <sz val="14"/>
      <color indexed="8"/>
      <name val="Arial Narrow"/>
      <family val="2"/>
      <charset val="186"/>
    </font>
    <font>
      <b/>
      <sz val="8"/>
      <color indexed="8"/>
      <name val="Arial"/>
      <family val="2"/>
      <charset val="186"/>
    </font>
    <font>
      <b/>
      <sz val="10"/>
      <name val="Arial Narrow"/>
      <family val="2"/>
      <charset val="186"/>
    </font>
    <font>
      <b/>
      <sz val="10"/>
      <color indexed="8"/>
      <name val="Arial Narrow"/>
      <family val="2"/>
      <charset val="186"/>
    </font>
    <font>
      <sz val="8"/>
      <color indexed="9"/>
      <name val="Arial"/>
      <family val="2"/>
      <charset val="186"/>
    </font>
    <font>
      <sz val="8"/>
      <name val="Arial"/>
      <family val="2"/>
      <charset val="186"/>
    </font>
    <font>
      <sz val="8"/>
      <color indexed="10"/>
      <name val="Arial"/>
      <family val="2"/>
      <charset val="186"/>
    </font>
    <font>
      <i/>
      <sz val="8"/>
      <name val="Arial"/>
      <family val="2"/>
      <charset val="186"/>
    </font>
    <font>
      <i/>
      <sz val="8"/>
      <color indexed="10"/>
      <name val="Arial"/>
      <family val="2"/>
      <charset val="186"/>
    </font>
    <font>
      <sz val="10"/>
      <color indexed="8"/>
      <name val="Arial Narrow"/>
      <family val="2"/>
      <charset val="186"/>
    </font>
    <font>
      <sz val="12"/>
      <color indexed="8"/>
      <name val="Arial Narrow"/>
      <family val="2"/>
      <charset val="186"/>
    </font>
    <font>
      <b/>
      <sz val="12"/>
      <color indexed="8"/>
      <name val="Arial Narrow"/>
      <family val="2"/>
      <charset val="186"/>
    </font>
    <font>
      <i/>
      <sz val="9"/>
      <name val="Arial"/>
      <family val="2"/>
      <charset val="186"/>
    </font>
    <font>
      <sz val="9"/>
      <color indexed="8"/>
      <name val="Arial"/>
      <family val="2"/>
      <charset val="186"/>
    </font>
    <font>
      <i/>
      <sz val="10"/>
      <color indexed="8"/>
      <name val="Arial Narrow"/>
      <family val="2"/>
      <charset val="186"/>
    </font>
    <font>
      <sz val="10"/>
      <name val="Arial Narrow"/>
      <family val="2"/>
      <charset val="186"/>
    </font>
    <font>
      <b/>
      <sz val="8"/>
      <color indexed="8"/>
      <name val="Tahoma"/>
      <family val="2"/>
      <charset val="186"/>
    </font>
    <font>
      <sz val="8"/>
      <color indexed="8"/>
      <name val="Tahoma"/>
      <family val="2"/>
      <charset val="186"/>
    </font>
    <font>
      <b/>
      <sz val="9"/>
      <color indexed="9"/>
      <name val="Arial"/>
      <family val="2"/>
      <charset val="186"/>
    </font>
    <font>
      <sz val="9"/>
      <color indexed="9"/>
      <name val="Arial"/>
      <family val="2"/>
      <charset val="186"/>
    </font>
    <font>
      <b/>
      <sz val="10"/>
      <color indexed="9"/>
      <name val="Arial Narrow"/>
      <family val="2"/>
      <charset val="186"/>
    </font>
    <font>
      <b/>
      <sz val="8"/>
      <color indexed="9"/>
      <name val="Arial"/>
      <family val="2"/>
      <charset val="186"/>
    </font>
    <font>
      <i/>
      <sz val="8"/>
      <color indexed="9"/>
      <name val="Arial"/>
      <family val="2"/>
      <charset val="186"/>
    </font>
    <font>
      <b/>
      <sz val="12"/>
      <color indexed="8"/>
      <name val="Arial"/>
      <family val="2"/>
      <charset val="186"/>
    </font>
    <font>
      <b/>
      <sz val="8"/>
      <name val="Arial"/>
      <family val="2"/>
      <charset val="186"/>
    </font>
    <font>
      <u/>
      <sz val="10"/>
      <color indexed="12"/>
      <name val="Arial"/>
      <family val="2"/>
      <charset val="186"/>
    </font>
    <font>
      <b/>
      <sz val="14"/>
      <name val="Arial Narrow"/>
      <family val="2"/>
      <charset val="186"/>
    </font>
    <font>
      <sz val="12"/>
      <color indexed="8"/>
      <name val="Cambria"/>
      <family val="1"/>
      <charset val="186"/>
    </font>
    <font>
      <b/>
      <sz val="12"/>
      <name val="Arial Narrow"/>
      <family val="2"/>
      <charset val="186"/>
    </font>
    <font>
      <sz val="10"/>
      <color indexed="16"/>
      <name val="Arial"/>
      <family val="2"/>
      <charset val="186"/>
    </font>
    <font>
      <sz val="11"/>
      <color indexed="8"/>
      <name val="Arial Narrow"/>
      <family val="2"/>
      <charset val="186"/>
    </font>
    <font>
      <sz val="10"/>
      <color indexed="8"/>
      <name val="Calibri"/>
      <family val="2"/>
      <charset val="186"/>
    </font>
    <font>
      <sz val="10"/>
      <color indexed="8"/>
      <name val="Times New Roman"/>
      <family val="1"/>
      <charset val="186"/>
    </font>
    <font>
      <b/>
      <sz val="9"/>
      <color indexed="9"/>
      <name val="Arial Narrow"/>
      <family val="2"/>
      <charset val="186"/>
    </font>
    <font>
      <b/>
      <sz val="18"/>
      <color indexed="9"/>
      <name val="Arial Narrow"/>
      <family val="2"/>
      <charset val="186"/>
    </font>
    <font>
      <b/>
      <sz val="14"/>
      <color indexed="9"/>
      <name val="Arial Narrow"/>
      <family val="2"/>
      <charset val="186"/>
    </font>
    <font>
      <sz val="10"/>
      <name val="Arial"/>
      <family val="2"/>
      <charset val="186"/>
    </font>
    <font>
      <sz val="8"/>
      <color indexed="22"/>
      <name val="Arial"/>
      <family val="2"/>
      <charset val="186"/>
    </font>
    <font>
      <b/>
      <sz val="11"/>
      <name val="Arial Narrow"/>
      <family val="2"/>
      <charset val="186"/>
    </font>
    <font>
      <i/>
      <sz val="9"/>
      <color indexed="8"/>
      <name val="Arial"/>
      <family val="2"/>
      <charset val="186"/>
    </font>
    <font>
      <sz val="9"/>
      <color indexed="9"/>
      <name val="Arial Narrow"/>
      <family val="2"/>
      <charset val="186"/>
    </font>
    <font>
      <sz val="10"/>
      <color indexed="8"/>
      <name val="Arial"/>
      <family val="2"/>
      <charset val="186"/>
    </font>
  </fonts>
  <fills count="28">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4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indexed="23"/>
        <bgColor indexed="55"/>
      </patternFill>
    </fill>
    <fill>
      <patternFill patternType="solid">
        <fgColor indexed="8"/>
        <bgColor indexed="58"/>
      </patternFill>
    </fill>
    <fill>
      <patternFill patternType="solid">
        <fgColor indexed="13"/>
        <bgColor indexed="34"/>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top/>
      <bottom style="thin">
        <color indexed="23"/>
      </bottom>
      <diagonal/>
    </border>
    <border>
      <left/>
      <right/>
      <top/>
      <bottom style="medium">
        <color indexed="51"/>
      </bottom>
      <diagonal/>
    </border>
    <border>
      <left/>
      <right/>
      <top style="hair">
        <color indexed="23"/>
      </top>
      <bottom style="hair">
        <color indexed="23"/>
      </bottom>
      <diagonal/>
    </border>
    <border>
      <left/>
      <right/>
      <top style="medium">
        <color indexed="51"/>
      </top>
      <bottom style="medium">
        <color indexed="51"/>
      </bottom>
      <diagonal/>
    </border>
    <border>
      <left/>
      <right/>
      <top style="hair">
        <color indexed="23"/>
      </top>
      <bottom/>
      <diagonal/>
    </border>
    <border>
      <left/>
      <right/>
      <top/>
      <bottom style="hair">
        <color indexed="23"/>
      </bottom>
      <diagonal/>
    </border>
    <border>
      <left/>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right style="hair">
        <color indexed="8"/>
      </right>
      <top style="hair">
        <color indexed="8"/>
      </top>
      <bottom style="hair">
        <color indexed="8"/>
      </bottom>
      <diagonal/>
    </border>
    <border>
      <left style="thin">
        <color indexed="9"/>
      </left>
      <right style="thin">
        <color indexed="9"/>
      </right>
      <top style="thin">
        <color indexed="9"/>
      </top>
      <bottom style="thin">
        <color indexed="9"/>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double">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9"/>
      </left>
      <right style="thin">
        <color indexed="9"/>
      </right>
      <top/>
      <bottom style="thin">
        <color indexed="8"/>
      </bottom>
      <diagonal/>
    </border>
    <border>
      <left style="medium">
        <color indexed="9"/>
      </left>
      <right style="medium">
        <color indexed="9"/>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diagonal/>
    </border>
    <border>
      <left/>
      <right/>
      <top style="medium">
        <color indexed="9"/>
      </top>
      <bottom style="medium">
        <color indexed="9"/>
      </bottom>
      <diagonal/>
    </border>
    <border>
      <left style="thin">
        <color indexed="9"/>
      </left>
      <right style="thin">
        <color indexed="9"/>
      </right>
      <top/>
      <bottom style="thin">
        <color indexed="9"/>
      </bottom>
      <diagonal/>
    </border>
    <border>
      <left style="medium">
        <color indexed="8"/>
      </left>
      <right style="medium">
        <color indexed="8"/>
      </right>
      <top style="medium">
        <color indexed="8"/>
      </top>
      <bottom style="medium">
        <color indexed="8"/>
      </bottom>
      <diagonal/>
    </border>
    <border>
      <left style="thin">
        <color indexed="9"/>
      </left>
      <right style="thin">
        <color indexed="9"/>
      </right>
      <top style="thin">
        <color indexed="8"/>
      </top>
      <bottom style="thin">
        <color indexed="9"/>
      </bottom>
      <diagonal/>
    </border>
    <border>
      <left style="thin">
        <color indexed="9"/>
      </left>
      <right style="thin">
        <color indexed="9"/>
      </right>
      <top style="thin">
        <color indexed="9"/>
      </top>
      <bottom/>
      <diagonal/>
    </border>
    <border>
      <left style="thin">
        <color indexed="8"/>
      </left>
      <right style="thin">
        <color indexed="8"/>
      </right>
      <top style="thin">
        <color indexed="9"/>
      </top>
      <bottom style="thin">
        <color indexed="8"/>
      </bottom>
      <diagonal/>
    </border>
    <border>
      <left/>
      <right/>
      <top/>
      <bottom style="thin">
        <color indexed="8"/>
      </bottom>
      <diagonal/>
    </border>
    <border>
      <left style="thin">
        <color indexed="8"/>
      </left>
      <right style="thin">
        <color indexed="8"/>
      </right>
      <top/>
      <bottom/>
      <diagonal/>
    </border>
    <border>
      <left style="thin">
        <color indexed="9"/>
      </left>
      <right style="thin">
        <color indexed="8"/>
      </right>
      <top style="thin">
        <color indexed="8"/>
      </top>
      <bottom style="thin">
        <color indexed="8"/>
      </bottom>
      <diagonal/>
    </border>
    <border>
      <left style="thin">
        <color indexed="8"/>
      </left>
      <right style="thin">
        <color indexed="9"/>
      </right>
      <top style="thin">
        <color indexed="8"/>
      </top>
      <bottom style="thin">
        <color indexed="8"/>
      </bottom>
      <diagonal/>
    </border>
    <border>
      <left style="thin">
        <color indexed="9"/>
      </left>
      <right style="thin">
        <color indexed="9"/>
      </right>
      <top style="thin">
        <color indexed="8"/>
      </top>
      <bottom style="thin">
        <color indexed="8"/>
      </bottom>
      <diagonal/>
    </border>
    <border>
      <left/>
      <right/>
      <top style="medium">
        <color indexed="9"/>
      </top>
      <bottom/>
      <diagonal/>
    </border>
    <border>
      <left style="medium">
        <color indexed="9"/>
      </left>
      <right/>
      <top style="medium">
        <color indexed="9"/>
      </top>
      <bottom style="medium">
        <color indexed="9"/>
      </bottom>
      <diagonal/>
    </border>
    <border>
      <left style="thin">
        <color indexed="8"/>
      </left>
      <right style="thin">
        <color indexed="8"/>
      </right>
      <top style="thin">
        <color indexed="8"/>
      </top>
      <bottom style="thin">
        <color indexed="64"/>
      </bottom>
      <diagonal/>
    </border>
  </borders>
  <cellStyleXfs count="44">
    <xf numFmtId="0" fontId="0" fillId="0" borderId="0"/>
    <xf numFmtId="0" fontId="71" fillId="2" borderId="0" applyNumberFormat="0" applyBorder="0" applyAlignment="0" applyProtection="0"/>
    <xf numFmtId="0" fontId="71" fillId="3" borderId="0" applyNumberFormat="0" applyBorder="0" applyAlignment="0" applyProtection="0"/>
    <xf numFmtId="0" fontId="71" fillId="4" borderId="0" applyNumberFormat="0" applyBorder="0" applyAlignment="0" applyProtection="0"/>
    <xf numFmtId="0" fontId="71" fillId="5" borderId="0" applyNumberFormat="0" applyBorder="0" applyAlignment="0" applyProtection="0"/>
    <xf numFmtId="0" fontId="71" fillId="6" borderId="0" applyNumberFormat="0" applyBorder="0" applyAlignment="0" applyProtection="0"/>
    <xf numFmtId="0" fontId="71" fillId="7" borderId="0" applyNumberFormat="0" applyBorder="0" applyAlignment="0" applyProtection="0"/>
    <xf numFmtId="0" fontId="71" fillId="8" borderId="0" applyNumberFormat="0" applyBorder="0" applyAlignment="0" applyProtection="0"/>
    <xf numFmtId="0" fontId="71" fillId="9" borderId="0" applyNumberFormat="0" applyBorder="0" applyAlignment="0" applyProtection="0"/>
    <xf numFmtId="0" fontId="71" fillId="10" borderId="0" applyNumberFormat="0" applyBorder="0" applyAlignment="0" applyProtection="0"/>
    <xf numFmtId="0" fontId="71" fillId="5" borderId="0" applyNumberFormat="0" applyBorder="0" applyAlignment="0" applyProtection="0"/>
    <xf numFmtId="0" fontId="71" fillId="8" borderId="0" applyNumberFormat="0" applyBorder="0" applyAlignment="0" applyProtection="0"/>
    <xf numFmtId="0" fontId="71" fillId="11"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2" fillId="3" borderId="0" applyNumberFormat="0" applyBorder="0" applyAlignment="0" applyProtection="0"/>
    <xf numFmtId="0" fontId="3" fillId="20" borderId="1" applyNumberFormat="0" applyAlignment="0" applyProtection="0"/>
    <xf numFmtId="0" fontId="4" fillId="21" borderId="2" applyNumberFormat="0" applyAlignment="0" applyProtection="0"/>
    <xf numFmtId="0" fontId="5" fillId="0" borderId="0" applyNumberFormat="0" applyFill="0" applyBorder="0" applyAlignment="0" applyProtection="0"/>
    <xf numFmtId="0" fontId="6" fillId="4" borderId="0" applyNumberFormat="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55" fillId="0" borderId="0" applyNumberFormat="0" applyFill="0" applyBorder="0" applyAlignment="0" applyProtection="0"/>
    <xf numFmtId="0" fontId="10" fillId="7" borderId="1" applyNumberFormat="0" applyAlignment="0" applyProtection="0"/>
    <xf numFmtId="0" fontId="11" fillId="0" borderId="6" applyNumberFormat="0" applyFill="0" applyAlignment="0" applyProtection="0"/>
    <xf numFmtId="0" fontId="12" fillId="22" borderId="0" applyNumberFormat="0" applyBorder="0" applyAlignment="0" applyProtection="0"/>
    <xf numFmtId="0" fontId="71" fillId="23" borderId="7" applyNumberFormat="0" applyAlignment="0" applyProtection="0"/>
    <xf numFmtId="0" fontId="13" fillId="20" borderId="8" applyNumberFormat="0" applyAlignment="0" applyProtection="0"/>
    <xf numFmtId="9" fontId="71" fillId="0" borderId="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0" borderId="0" applyNumberFormat="0" applyFill="0" applyBorder="0" applyAlignment="0" applyProtection="0"/>
  </cellStyleXfs>
  <cellXfs count="388">
    <xf numFmtId="0" fontId="0" fillId="0" borderId="0" xfId="0"/>
    <xf numFmtId="0" fontId="0" fillId="24" borderId="0" xfId="0" applyFill="1"/>
    <xf numFmtId="0" fontId="15" fillId="24" borderId="0" xfId="0" applyFont="1" applyFill="1" applyAlignment="1">
      <alignment wrapText="1"/>
    </xf>
    <xf numFmtId="0" fontId="22" fillId="24" borderId="0" xfId="0" applyFont="1" applyFill="1" applyAlignment="1">
      <alignment horizontal="center" wrapText="1"/>
    </xf>
    <xf numFmtId="0" fontId="16" fillId="24" borderId="0" xfId="0" applyFont="1" applyFill="1"/>
    <xf numFmtId="0" fontId="0" fillId="24" borderId="10" xfId="0" applyFill="1" applyBorder="1"/>
    <xf numFmtId="0" fontId="23" fillId="24" borderId="0" xfId="0" applyFont="1" applyFill="1" applyBorder="1" applyAlignment="1">
      <alignment horizontal="center"/>
    </xf>
    <xf numFmtId="0" fontId="23" fillId="24" borderId="11" xfId="0" applyFont="1" applyFill="1" applyBorder="1" applyAlignment="1">
      <alignment horizontal="center"/>
    </xf>
    <xf numFmtId="0" fontId="0" fillId="24" borderId="0" xfId="0" applyFill="1" applyBorder="1" applyAlignment="1">
      <alignment vertical="top" wrapText="1"/>
    </xf>
    <xf numFmtId="0" fontId="21" fillId="24" borderId="0" xfId="0" applyFont="1" applyFill="1" applyBorder="1" applyAlignment="1">
      <alignment horizontal="left" vertical="top" wrapText="1"/>
    </xf>
    <xf numFmtId="0" fontId="21" fillId="24" borderId="11" xfId="0" applyFont="1" applyFill="1" applyBorder="1" applyAlignment="1">
      <alignment horizontal="left" vertical="top" wrapText="1"/>
    </xf>
    <xf numFmtId="0" fontId="0" fillId="24" borderId="12" xfId="0" applyFill="1" applyBorder="1"/>
    <xf numFmtId="0" fontId="0" fillId="24" borderId="13" xfId="0" applyFill="1" applyBorder="1"/>
    <xf numFmtId="0" fontId="0" fillId="24" borderId="14" xfId="0" applyFill="1" applyBorder="1"/>
    <xf numFmtId="0" fontId="28" fillId="24" borderId="0" xfId="0" applyFont="1" applyFill="1" applyAlignment="1" applyProtection="1">
      <alignment horizontal="left" vertical="center"/>
    </xf>
    <xf numFmtId="49" fontId="28" fillId="24" borderId="0" xfId="0" applyNumberFormat="1" applyFont="1" applyFill="1" applyAlignment="1" applyProtection="1">
      <alignment horizontal="center" vertical="center"/>
    </xf>
    <xf numFmtId="0" fontId="28" fillId="24" borderId="0" xfId="0" applyFont="1" applyFill="1" applyBorder="1" applyAlignment="1" applyProtection="1">
      <alignment vertical="center" wrapText="1"/>
    </xf>
    <xf numFmtId="49" fontId="28" fillId="24" borderId="0" xfId="0" applyNumberFormat="1" applyFont="1" applyFill="1" applyBorder="1" applyAlignment="1" applyProtection="1">
      <alignment horizontal="center" vertical="center" wrapText="1"/>
    </xf>
    <xf numFmtId="0" fontId="28" fillId="24" borderId="0" xfId="0" applyFont="1" applyFill="1" applyAlignment="1" applyProtection="1">
      <alignment vertical="center" wrapText="1"/>
    </xf>
    <xf numFmtId="0" fontId="29" fillId="24" borderId="0" xfId="0" applyFont="1" applyFill="1" applyBorder="1" applyAlignment="1" applyProtection="1">
      <alignment vertical="center" wrapText="1"/>
    </xf>
    <xf numFmtId="0" fontId="28" fillId="24" borderId="0" xfId="0" applyFont="1" applyFill="1" applyProtection="1"/>
    <xf numFmtId="0" fontId="30" fillId="24" borderId="0" xfId="0" applyFont="1" applyFill="1" applyAlignment="1" applyProtection="1">
      <alignment horizontal="left" vertical="center"/>
    </xf>
    <xf numFmtId="0" fontId="31" fillId="24" borderId="0" xfId="0" applyFont="1" applyFill="1" applyAlignment="1" applyProtection="1">
      <alignment horizontal="left" vertical="center"/>
    </xf>
    <xf numFmtId="49" fontId="31" fillId="24" borderId="0" xfId="0" applyNumberFormat="1" applyFont="1" applyFill="1" applyAlignment="1" applyProtection="1">
      <alignment horizontal="center" vertical="center"/>
    </xf>
    <xf numFmtId="0" fontId="32" fillId="11" borderId="15" xfId="0" applyFont="1" applyFill="1" applyBorder="1" applyAlignment="1" applyProtection="1">
      <alignment horizontal="left" vertical="center"/>
    </xf>
    <xf numFmtId="49" fontId="32" fillId="11" borderId="15" xfId="0" applyNumberFormat="1" applyFont="1" applyFill="1" applyBorder="1" applyAlignment="1" applyProtection="1">
      <alignment horizontal="center" vertical="center"/>
    </xf>
    <xf numFmtId="0" fontId="32" fillId="11" borderId="15" xfId="0" applyFont="1" applyFill="1" applyBorder="1" applyAlignment="1" applyProtection="1">
      <alignment vertical="center" wrapText="1"/>
    </xf>
    <xf numFmtId="49" fontId="32" fillId="11" borderId="15" xfId="0" applyNumberFormat="1" applyFont="1" applyFill="1" applyBorder="1" applyAlignment="1" applyProtection="1">
      <alignment horizontal="center" vertical="center" wrapText="1"/>
    </xf>
    <xf numFmtId="0" fontId="32" fillId="11" borderId="0" xfId="0" applyFont="1" applyFill="1" applyBorder="1" applyAlignment="1" applyProtection="1">
      <alignment vertical="center" wrapText="1"/>
    </xf>
    <xf numFmtId="0" fontId="33" fillId="24" borderId="0" xfId="0" applyFont="1" applyFill="1" applyBorder="1" applyProtection="1"/>
    <xf numFmtId="0" fontId="34" fillId="25" borderId="0" xfId="0" applyFont="1" applyFill="1" applyAlignment="1" applyProtection="1">
      <alignment horizontal="left" vertical="center"/>
    </xf>
    <xf numFmtId="0" fontId="34" fillId="25" borderId="0" xfId="0" applyFont="1" applyFill="1" applyAlignment="1" applyProtection="1">
      <alignment horizontal="left" vertical="center" wrapText="1"/>
    </xf>
    <xf numFmtId="49" fontId="35" fillId="24" borderId="0" xfId="0" applyNumberFormat="1" applyFont="1" applyFill="1" applyAlignment="1" applyProtection="1">
      <alignment horizontal="center" vertical="center" wrapText="1"/>
    </xf>
    <xf numFmtId="0" fontId="35" fillId="24" borderId="16" xfId="0" applyFont="1" applyFill="1" applyBorder="1" applyAlignment="1" applyProtection="1">
      <alignment vertical="center" wrapText="1"/>
    </xf>
    <xf numFmtId="0" fontId="28" fillId="24" borderId="0" xfId="0" applyFont="1" applyFill="1" applyBorder="1" applyProtection="1"/>
    <xf numFmtId="0" fontId="29" fillId="24" borderId="0" xfId="0" applyFont="1" applyFill="1" applyBorder="1" applyProtection="1"/>
    <xf numFmtId="0" fontId="28" fillId="24" borderId="0" xfId="0" applyFont="1" applyFill="1" applyAlignment="1" applyProtection="1">
      <alignment vertical="center"/>
    </xf>
    <xf numFmtId="0" fontId="35" fillId="24" borderId="0" xfId="0" applyFont="1" applyFill="1" applyBorder="1" applyAlignment="1" applyProtection="1">
      <alignment vertical="center" wrapText="1"/>
    </xf>
    <xf numFmtId="0" fontId="28" fillId="24" borderId="17" xfId="0" applyFont="1" applyFill="1" applyBorder="1" applyAlignment="1" applyProtection="1">
      <alignment vertical="center" wrapText="1"/>
    </xf>
    <xf numFmtId="49" fontId="35" fillId="24" borderId="0" xfId="0" applyNumberFormat="1" applyFont="1" applyFill="1" applyBorder="1" applyAlignment="1" applyProtection="1">
      <alignment horizontal="center" vertical="center" wrapText="1"/>
    </xf>
    <xf numFmtId="0" fontId="29" fillId="24" borderId="0" xfId="0" applyNumberFormat="1" applyFont="1" applyFill="1" applyBorder="1" applyAlignment="1" applyProtection="1">
      <alignment vertical="center" wrapText="1"/>
    </xf>
    <xf numFmtId="0" fontId="35" fillId="24" borderId="17" xfId="0" applyFont="1" applyFill="1" applyBorder="1" applyAlignment="1" applyProtection="1">
      <alignment vertical="center" wrapText="1"/>
    </xf>
    <xf numFmtId="0" fontId="35" fillId="24" borderId="0" xfId="0" applyFont="1" applyFill="1" applyBorder="1" applyProtection="1"/>
    <xf numFmtId="0" fontId="36" fillId="24" borderId="17" xfId="0" applyFont="1" applyFill="1" applyBorder="1" applyAlignment="1" applyProtection="1">
      <alignment vertical="center" wrapText="1"/>
    </xf>
    <xf numFmtId="0" fontId="37" fillId="24" borderId="0" xfId="0" applyFont="1" applyFill="1" applyBorder="1" applyAlignment="1" applyProtection="1">
      <alignment wrapText="1"/>
    </xf>
    <xf numFmtId="0" fontId="38" fillId="24" borderId="0" xfId="0" applyFont="1" applyFill="1" applyBorder="1" applyAlignment="1" applyProtection="1">
      <alignment vertical="center" wrapText="1"/>
    </xf>
    <xf numFmtId="0" fontId="36" fillId="24" borderId="0" xfId="0" applyFont="1" applyFill="1" applyBorder="1" applyAlignment="1" applyProtection="1">
      <alignment vertical="center" wrapText="1"/>
    </xf>
    <xf numFmtId="0" fontId="37" fillId="24" borderId="0" xfId="0" applyFont="1" applyFill="1" applyBorder="1" applyAlignment="1" applyProtection="1">
      <alignment vertical="center" wrapText="1"/>
    </xf>
    <xf numFmtId="0" fontId="35" fillId="24" borderId="18" xfId="0" applyFont="1" applyFill="1" applyBorder="1" applyAlignment="1" applyProtection="1">
      <alignment vertical="center" wrapText="1"/>
    </xf>
    <xf numFmtId="0" fontId="28" fillId="24" borderId="0" xfId="0" applyFont="1" applyFill="1" applyBorder="1" applyAlignment="1" applyProtection="1">
      <alignment wrapText="1"/>
    </xf>
    <xf numFmtId="0" fontId="29" fillId="24" borderId="0" xfId="0" applyFont="1" applyFill="1" applyBorder="1" applyAlignment="1" applyProtection="1">
      <alignment wrapText="1"/>
    </xf>
    <xf numFmtId="0" fontId="28" fillId="24" borderId="0" xfId="0" applyFont="1" applyFill="1" applyAlignment="1" applyProtection="1">
      <alignment horizontal="left" vertical="center" wrapText="1"/>
    </xf>
    <xf numFmtId="0" fontId="36" fillId="24" borderId="0" xfId="0" applyFont="1" applyFill="1" applyBorder="1" applyProtection="1"/>
    <xf numFmtId="0" fontId="37" fillId="24" borderId="0" xfId="0" applyNumberFormat="1" applyFont="1" applyFill="1" applyBorder="1" applyAlignment="1" applyProtection="1">
      <alignment vertical="center" wrapText="1"/>
    </xf>
    <xf numFmtId="0" fontId="28" fillId="24" borderId="19" xfId="0" applyFont="1" applyFill="1" applyBorder="1" applyAlignment="1" applyProtection="1">
      <alignment vertical="center" wrapText="1"/>
    </xf>
    <xf numFmtId="0" fontId="35" fillId="24" borderId="17" xfId="0" applyFont="1" applyFill="1" applyBorder="1" applyAlignment="1" applyProtection="1">
      <alignment vertical="top" wrapText="1"/>
    </xf>
    <xf numFmtId="0" fontId="37" fillId="24" borderId="0" xfId="0" applyFont="1" applyFill="1" applyBorder="1" applyAlignment="1" applyProtection="1">
      <alignment vertical="top" wrapText="1"/>
    </xf>
    <xf numFmtId="0" fontId="35" fillId="24" borderId="19" xfId="0" applyFont="1" applyFill="1" applyBorder="1" applyAlignment="1" applyProtection="1">
      <alignment vertical="top" wrapText="1"/>
    </xf>
    <xf numFmtId="0" fontId="35" fillId="24" borderId="0" xfId="0" applyNumberFormat="1" applyFont="1" applyFill="1" applyBorder="1" applyAlignment="1" applyProtection="1">
      <alignment vertical="center" wrapText="1"/>
    </xf>
    <xf numFmtId="49" fontId="28" fillId="24" borderId="0" xfId="0" applyNumberFormat="1" applyFont="1" applyFill="1" applyBorder="1" applyAlignment="1" applyProtection="1">
      <alignment horizontal="center" vertical="center"/>
    </xf>
    <xf numFmtId="0" fontId="34" fillId="24" borderId="0" xfId="0" applyFont="1" applyFill="1" applyAlignment="1" applyProtection="1">
      <alignment horizontal="left" vertical="center"/>
    </xf>
    <xf numFmtId="0" fontId="34" fillId="24" borderId="0" xfId="0" applyFont="1" applyFill="1" applyAlignment="1" applyProtection="1">
      <alignment horizontal="left" vertical="center" wrapText="1"/>
    </xf>
    <xf numFmtId="0" fontId="28" fillId="24" borderId="20" xfId="0" applyFont="1" applyFill="1" applyBorder="1" applyAlignment="1" applyProtection="1">
      <alignment vertical="top" wrapText="1"/>
    </xf>
    <xf numFmtId="0" fontId="29" fillId="24" borderId="0" xfId="0" applyFont="1" applyFill="1" applyBorder="1" applyAlignment="1" applyProtection="1">
      <alignment vertical="top" wrapText="1"/>
    </xf>
    <xf numFmtId="0" fontId="28" fillId="24" borderId="17" xfId="0" applyFont="1" applyFill="1" applyBorder="1" applyAlignment="1" applyProtection="1">
      <alignment vertical="top" wrapText="1"/>
    </xf>
    <xf numFmtId="0" fontId="29" fillId="24" borderId="0" xfId="0" applyNumberFormat="1" applyFont="1" applyFill="1" applyBorder="1" applyAlignment="1" applyProtection="1">
      <alignment wrapText="1"/>
    </xf>
    <xf numFmtId="0" fontId="28" fillId="24" borderId="17" xfId="0" applyNumberFormat="1" applyFont="1" applyFill="1" applyBorder="1" applyAlignment="1" applyProtection="1">
      <alignment wrapText="1"/>
    </xf>
    <xf numFmtId="0" fontId="35" fillId="24" borderId="17" xfId="0" applyNumberFormat="1" applyFont="1" applyFill="1" applyBorder="1" applyAlignment="1" applyProtection="1">
      <alignment wrapText="1"/>
    </xf>
    <xf numFmtId="0" fontId="28" fillId="24" borderId="20" xfId="0" applyFont="1" applyFill="1" applyBorder="1" applyProtection="1"/>
    <xf numFmtId="2" fontId="35" fillId="24" borderId="17" xfId="0" applyNumberFormat="1" applyFont="1" applyFill="1" applyBorder="1" applyAlignment="1" applyProtection="1">
      <alignment vertical="center" wrapText="1"/>
    </xf>
    <xf numFmtId="2" fontId="35" fillId="24" borderId="0" xfId="0" applyNumberFormat="1" applyFont="1" applyFill="1" applyBorder="1" applyAlignment="1" applyProtection="1">
      <alignment vertical="center" wrapText="1"/>
    </xf>
    <xf numFmtId="2" fontId="37" fillId="24" borderId="0" xfId="0" applyNumberFormat="1" applyFont="1" applyFill="1" applyBorder="1" applyAlignment="1" applyProtection="1">
      <alignment vertical="center" wrapText="1"/>
    </xf>
    <xf numFmtId="0" fontId="28" fillId="24" borderId="17" xfId="0" applyFont="1" applyFill="1" applyBorder="1" applyAlignment="1" applyProtection="1">
      <alignment wrapText="1"/>
    </xf>
    <xf numFmtId="0" fontId="28" fillId="24" borderId="17" xfId="0" applyFont="1" applyFill="1" applyBorder="1" applyAlignment="1" applyProtection="1">
      <alignment vertical="center"/>
    </xf>
    <xf numFmtId="0" fontId="35" fillId="24" borderId="0" xfId="0" applyFont="1" applyFill="1" applyBorder="1" applyAlignment="1" applyProtection="1">
      <alignment vertical="top" wrapText="1"/>
    </xf>
    <xf numFmtId="0" fontId="35" fillId="24" borderId="17" xfId="0" applyFont="1" applyFill="1" applyBorder="1" applyAlignment="1" applyProtection="1">
      <alignment wrapText="1"/>
    </xf>
    <xf numFmtId="0" fontId="28" fillId="24" borderId="0" xfId="0" applyFont="1" applyFill="1" applyBorder="1" applyAlignment="1" applyProtection="1">
      <alignment horizontal="center" vertical="center"/>
    </xf>
    <xf numFmtId="0" fontId="35" fillId="24" borderId="19" xfId="0" applyFont="1" applyFill="1" applyBorder="1" applyAlignment="1" applyProtection="1">
      <alignment wrapText="1"/>
    </xf>
    <xf numFmtId="0" fontId="35" fillId="24" borderId="0" xfId="0" applyFont="1" applyFill="1" applyBorder="1" applyAlignment="1" applyProtection="1">
      <alignment wrapText="1"/>
    </xf>
    <xf numFmtId="0" fontId="35" fillId="24" borderId="20" xfId="0" applyFont="1" applyFill="1" applyBorder="1" applyAlignment="1" applyProtection="1">
      <alignment wrapText="1"/>
    </xf>
    <xf numFmtId="0" fontId="35" fillId="24" borderId="17" xfId="0" applyNumberFormat="1" applyFont="1" applyFill="1" applyBorder="1" applyAlignment="1" applyProtection="1">
      <alignment vertical="center" wrapText="1"/>
    </xf>
    <xf numFmtId="0" fontId="36" fillId="24" borderId="19" xfId="0" applyFont="1" applyFill="1" applyBorder="1" applyAlignment="1" applyProtection="1">
      <alignment vertical="top" wrapText="1"/>
    </xf>
    <xf numFmtId="0" fontId="28" fillId="24" borderId="17" xfId="0" applyNumberFormat="1" applyFont="1" applyFill="1" applyBorder="1" applyAlignment="1" applyProtection="1">
      <alignment vertical="center" wrapText="1"/>
    </xf>
    <xf numFmtId="0" fontId="34" fillId="0" borderId="0" xfId="0" applyFont="1" applyFill="1" applyBorder="1" applyAlignment="1" applyProtection="1">
      <alignment vertical="center" wrapText="1"/>
    </xf>
    <xf numFmtId="0" fontId="35" fillId="24" borderId="21" xfId="0" applyFont="1" applyFill="1" applyBorder="1" applyAlignment="1" applyProtection="1">
      <alignment wrapText="1"/>
    </xf>
    <xf numFmtId="0" fontId="37" fillId="24" borderId="0" xfId="0" applyFont="1" applyFill="1" applyBorder="1" applyProtection="1"/>
    <xf numFmtId="0" fontId="28" fillId="24" borderId="21" xfId="0" applyFont="1" applyFill="1" applyBorder="1" applyAlignment="1" applyProtection="1">
      <alignment wrapText="1"/>
    </xf>
    <xf numFmtId="0" fontId="35" fillId="24" borderId="19" xfId="0" applyFont="1" applyFill="1" applyBorder="1" applyAlignment="1" applyProtection="1">
      <alignment vertical="center" wrapText="1"/>
    </xf>
    <xf numFmtId="0" fontId="28" fillId="0" borderId="17" xfId="0" applyFont="1" applyBorder="1" applyAlignment="1" applyProtection="1">
      <alignment wrapText="1"/>
    </xf>
    <xf numFmtId="49" fontId="35" fillId="24" borderId="0" xfId="0" applyNumberFormat="1" applyFont="1" applyFill="1" applyAlignment="1" applyProtection="1">
      <alignment horizontal="center"/>
    </xf>
    <xf numFmtId="49" fontId="35" fillId="24" borderId="0" xfId="0" applyNumberFormat="1" applyFont="1" applyFill="1" applyAlignment="1" applyProtection="1">
      <alignment horizontal="center" vertical="center"/>
    </xf>
    <xf numFmtId="49" fontId="28" fillId="24" borderId="0" xfId="0" applyNumberFormat="1" applyFont="1" applyFill="1" applyBorder="1" applyAlignment="1" applyProtection="1">
      <alignment horizontal="center"/>
    </xf>
    <xf numFmtId="0" fontId="28" fillId="24" borderId="0" xfId="0" applyFont="1" applyFill="1" applyBorder="1" applyAlignment="1" applyProtection="1">
      <alignment vertical="top" wrapText="1"/>
    </xf>
    <xf numFmtId="0" fontId="28" fillId="24" borderId="18" xfId="0" applyFont="1" applyFill="1" applyBorder="1" applyAlignment="1" applyProtection="1">
      <alignment vertical="center" wrapText="1"/>
    </xf>
    <xf numFmtId="0" fontId="39" fillId="24" borderId="0" xfId="0" applyFont="1" applyFill="1" applyProtection="1"/>
    <xf numFmtId="0" fontId="30" fillId="24" borderId="0" xfId="0" applyFont="1" applyFill="1" applyAlignment="1" applyProtection="1">
      <alignment vertical="center"/>
    </xf>
    <xf numFmtId="0" fontId="40" fillId="24" borderId="0" xfId="0" applyFont="1" applyFill="1" applyProtection="1"/>
    <xf numFmtId="0" fontId="41" fillId="24" borderId="0" xfId="0" applyFont="1" applyFill="1" applyAlignment="1" applyProtection="1">
      <alignment vertical="center"/>
    </xf>
    <xf numFmtId="0" fontId="21" fillId="24" borderId="22" xfId="0" applyFont="1" applyFill="1" applyBorder="1" applyProtection="1"/>
    <xf numFmtId="0" fontId="39" fillId="24" borderId="0" xfId="0" applyFont="1" applyFill="1" applyProtection="1">
      <protection locked="0"/>
    </xf>
    <xf numFmtId="0" fontId="39" fillId="24" borderId="0" xfId="0" applyFont="1" applyFill="1" applyAlignment="1" applyProtection="1">
      <alignment wrapText="1"/>
      <protection locked="0"/>
    </xf>
    <xf numFmtId="49" fontId="42" fillId="24" borderId="22" xfId="0" applyNumberFormat="1" applyFont="1" applyFill="1" applyBorder="1" applyAlignment="1" applyProtection="1">
      <alignment horizontal="right"/>
    </xf>
    <xf numFmtId="0" fontId="42" fillId="24" borderId="22" xfId="0" applyFont="1" applyFill="1" applyBorder="1" applyAlignment="1" applyProtection="1">
      <alignment horizontal="right"/>
    </xf>
    <xf numFmtId="49" fontId="21" fillId="24" borderId="22" xfId="0" applyNumberFormat="1" applyFont="1" applyFill="1" applyBorder="1" applyAlignment="1" applyProtection="1">
      <alignment horizontal="right"/>
    </xf>
    <xf numFmtId="0" fontId="43" fillId="24" borderId="22" xfId="0" applyFont="1" applyFill="1" applyBorder="1" applyProtection="1"/>
    <xf numFmtId="0" fontId="39" fillId="24" borderId="22" xfId="0" applyFont="1" applyFill="1" applyBorder="1" applyAlignment="1" applyProtection="1">
      <alignment horizontal="center" wrapText="1"/>
      <protection locked="0"/>
    </xf>
    <xf numFmtId="0" fontId="44" fillId="24" borderId="0" xfId="0" applyFont="1" applyFill="1" applyAlignment="1" applyProtection="1">
      <alignment horizontal="right"/>
    </xf>
    <xf numFmtId="0" fontId="45" fillId="20" borderId="22" xfId="0" applyFont="1" applyFill="1" applyBorder="1" applyAlignment="1" applyProtection="1">
      <alignment horizontal="center" wrapText="1"/>
      <protection locked="0"/>
    </xf>
    <xf numFmtId="0" fontId="39" fillId="20" borderId="22" xfId="0" applyFont="1" applyFill="1" applyBorder="1" applyAlignment="1" applyProtection="1">
      <alignment horizontal="center" wrapText="1"/>
      <protection locked="0"/>
    </xf>
    <xf numFmtId="0" fontId="21" fillId="24" borderId="22" xfId="0" applyNumberFormat="1" applyFont="1" applyFill="1" applyBorder="1" applyAlignment="1" applyProtection="1">
      <alignment horizontal="right"/>
    </xf>
    <xf numFmtId="0" fontId="21" fillId="24" borderId="22" xfId="0" applyFont="1" applyFill="1" applyBorder="1" applyAlignment="1" applyProtection="1">
      <alignment horizontal="left"/>
    </xf>
    <xf numFmtId="0" fontId="42" fillId="24" borderId="22" xfId="0" applyFont="1" applyFill="1" applyBorder="1" applyAlignment="1" applyProtection="1">
      <alignment horizontal="right" wrapText="1"/>
    </xf>
    <xf numFmtId="0" fontId="21" fillId="24" borderId="23" xfId="0" applyFont="1" applyFill="1" applyBorder="1" applyProtection="1"/>
    <xf numFmtId="0" fontId="21" fillId="24" borderId="23" xfId="0" applyFont="1" applyFill="1" applyBorder="1" applyAlignment="1" applyProtection="1">
      <alignment wrapText="1"/>
    </xf>
    <xf numFmtId="0" fontId="39" fillId="24" borderId="0" xfId="0" applyFont="1" applyFill="1" applyAlignment="1" applyProtection="1">
      <alignment wrapText="1"/>
    </xf>
    <xf numFmtId="0" fontId="21" fillId="24" borderId="24" xfId="0" applyFont="1" applyFill="1" applyBorder="1" applyProtection="1"/>
    <xf numFmtId="0" fontId="45" fillId="24" borderId="25" xfId="0" applyFont="1" applyFill="1" applyBorder="1" applyProtection="1"/>
    <xf numFmtId="0" fontId="21" fillId="24" borderId="0" xfId="0" applyFont="1" applyFill="1" applyProtection="1"/>
    <xf numFmtId="0" fontId="48" fillId="24" borderId="0" xfId="0" applyFont="1" applyFill="1" applyProtection="1">
      <protection locked="0"/>
    </xf>
    <xf numFmtId="0" fontId="45" fillId="24" borderId="0" xfId="0" applyFont="1" applyFill="1" applyProtection="1">
      <protection locked="0"/>
    </xf>
    <xf numFmtId="0" fontId="49" fillId="24" borderId="0" xfId="0" applyFont="1" applyFill="1" applyBorder="1" applyProtection="1">
      <protection locked="0"/>
    </xf>
    <xf numFmtId="0" fontId="28" fillId="24" borderId="0" xfId="0" applyFont="1" applyFill="1" applyAlignment="1" applyProtection="1">
      <alignment horizontal="center" vertical="center"/>
    </xf>
    <xf numFmtId="0" fontId="28" fillId="24" borderId="0" xfId="0" applyFont="1" applyFill="1" applyAlignment="1" applyProtection="1">
      <alignment horizontal="center" wrapText="1"/>
    </xf>
    <xf numFmtId="0" fontId="28" fillId="24" borderId="0" xfId="0" applyFont="1" applyFill="1" applyAlignment="1" applyProtection="1">
      <alignment horizontal="center"/>
    </xf>
    <xf numFmtId="0" fontId="34" fillId="24" borderId="0" xfId="0" applyFont="1" applyFill="1" applyBorder="1" applyAlignment="1" applyProtection="1">
      <alignment horizontal="center" wrapText="1"/>
    </xf>
    <xf numFmtId="0" fontId="34" fillId="24" borderId="0" xfId="0" applyFont="1" applyFill="1" applyAlignment="1" applyProtection="1">
      <alignment horizontal="center"/>
    </xf>
    <xf numFmtId="0" fontId="28" fillId="24" borderId="0" xfId="0" applyFont="1" applyFill="1" applyAlignment="1" applyProtection="1">
      <alignment horizontal="center" vertical="center" wrapText="1"/>
    </xf>
    <xf numFmtId="0" fontId="34" fillId="24" borderId="0" xfId="0" applyFont="1" applyFill="1" applyBorder="1" applyAlignment="1" applyProtection="1">
      <alignment horizontal="center" vertical="center" wrapText="1"/>
    </xf>
    <xf numFmtId="0" fontId="34" fillId="24" borderId="0" xfId="0" applyFont="1" applyFill="1" applyAlignment="1" applyProtection="1">
      <alignment horizontal="center" vertical="center"/>
    </xf>
    <xf numFmtId="0" fontId="28" fillId="24" borderId="0" xfId="0" applyFont="1" applyFill="1" applyBorder="1" applyAlignment="1" applyProtection="1">
      <alignment horizontal="left" vertical="center" wrapText="1"/>
    </xf>
    <xf numFmtId="0" fontId="29" fillId="24" borderId="0" xfId="0" applyFont="1" applyFill="1" applyAlignment="1" applyProtection="1">
      <alignment vertical="center" wrapText="1"/>
    </xf>
    <xf numFmtId="0" fontId="29" fillId="24" borderId="0" xfId="0" applyFont="1" applyFill="1" applyAlignment="1" applyProtection="1">
      <alignment vertical="center"/>
    </xf>
    <xf numFmtId="0" fontId="36" fillId="24" borderId="0" xfId="0" applyFont="1" applyFill="1" applyAlignment="1" applyProtection="1">
      <alignment horizontal="center" vertical="center"/>
    </xf>
    <xf numFmtId="0" fontId="50" fillId="26" borderId="26" xfId="0" applyFont="1" applyFill="1" applyBorder="1" applyAlignment="1" applyProtection="1">
      <alignment horizontal="center" vertical="center" wrapText="1"/>
    </xf>
    <xf numFmtId="0" fontId="34" fillId="24" borderId="0" xfId="0" applyFont="1" applyFill="1" applyBorder="1" applyAlignment="1" applyProtection="1">
      <alignment horizontal="center"/>
    </xf>
    <xf numFmtId="0" fontId="50" fillId="26" borderId="26" xfId="0" applyFont="1" applyFill="1" applyBorder="1" applyAlignment="1" applyProtection="1">
      <alignment horizontal="center" vertical="center"/>
    </xf>
    <xf numFmtId="164" fontId="50" fillId="26" borderId="26" xfId="0" applyNumberFormat="1" applyFont="1" applyFill="1" applyBorder="1" applyAlignment="1" applyProtection="1">
      <alignment horizontal="center" vertical="center" wrapText="1"/>
    </xf>
    <xf numFmtId="0" fontId="51" fillId="24" borderId="0" xfId="0" applyFont="1" applyFill="1" applyBorder="1" applyAlignment="1" applyProtection="1">
      <alignment horizontal="center" vertical="center"/>
    </xf>
    <xf numFmtId="0" fontId="31" fillId="24" borderId="0" xfId="0" applyFont="1" applyFill="1" applyAlignment="1" applyProtection="1">
      <alignment horizontal="center" vertical="center"/>
    </xf>
    <xf numFmtId="0" fontId="28" fillId="24" borderId="27" xfId="0" applyFont="1" applyFill="1" applyBorder="1" applyAlignment="1" applyProtection="1">
      <alignment horizontal="left" vertical="center" wrapText="1"/>
    </xf>
    <xf numFmtId="0" fontId="28" fillId="24" borderId="27" xfId="0" applyFont="1" applyFill="1" applyBorder="1" applyAlignment="1" applyProtection="1">
      <alignment horizontal="center" vertical="center" wrapText="1"/>
    </xf>
    <xf numFmtId="0" fontId="28" fillId="20" borderId="27" xfId="0" applyFont="1" applyFill="1" applyBorder="1" applyAlignment="1" applyProtection="1">
      <alignment horizontal="center" vertical="center"/>
      <protection locked="0"/>
    </xf>
    <xf numFmtId="9" fontId="28" fillId="24" borderId="28" xfId="40" applyFont="1" applyFill="1" applyBorder="1" applyAlignment="1" applyProtection="1">
      <alignment horizontal="center" vertical="center" wrapText="1"/>
    </xf>
    <xf numFmtId="0" fontId="28" fillId="24" borderId="27" xfId="0" applyFont="1" applyFill="1" applyBorder="1" applyAlignment="1" applyProtection="1">
      <alignment horizontal="center" vertical="center"/>
    </xf>
    <xf numFmtId="0" fontId="28" fillId="24" borderId="29" xfId="0" applyFont="1" applyFill="1" applyBorder="1" applyAlignment="1" applyProtection="1">
      <alignment horizontal="left" vertical="center" wrapText="1"/>
    </xf>
    <xf numFmtId="0" fontId="28" fillId="24" borderId="29" xfId="0" applyFont="1" applyFill="1" applyBorder="1" applyAlignment="1" applyProtection="1">
      <alignment horizontal="center" vertical="center" wrapText="1"/>
    </xf>
    <xf numFmtId="0" fontId="28" fillId="20" borderId="29" xfId="0" applyFont="1" applyFill="1" applyBorder="1" applyAlignment="1" applyProtection="1">
      <alignment horizontal="center" vertical="center" wrapText="1"/>
      <protection locked="0"/>
    </xf>
    <xf numFmtId="0" fontId="28" fillId="20" borderId="29" xfId="0" applyFont="1" applyFill="1" applyBorder="1" applyAlignment="1" applyProtection="1">
      <alignment horizontal="center" vertical="center"/>
      <protection locked="0"/>
    </xf>
    <xf numFmtId="0" fontId="28" fillId="24" borderId="29" xfId="0" applyFont="1" applyFill="1" applyBorder="1" applyAlignment="1" applyProtection="1">
      <alignment horizontal="center" vertical="center"/>
    </xf>
    <xf numFmtId="0" fontId="29" fillId="24" borderId="29" xfId="0" applyFont="1" applyFill="1" applyBorder="1" applyAlignment="1" applyProtection="1">
      <alignment horizontal="left" vertical="center" wrapText="1"/>
    </xf>
    <xf numFmtId="0" fontId="29" fillId="24" borderId="30" xfId="0" applyFont="1" applyFill="1" applyBorder="1" applyAlignment="1" applyProtection="1">
      <alignment horizontal="left" vertical="center" wrapText="1"/>
    </xf>
    <xf numFmtId="0" fontId="37" fillId="24" borderId="30" xfId="0" applyFont="1" applyFill="1" applyBorder="1" applyAlignment="1" applyProtection="1">
      <alignment horizontal="left" vertical="center" wrapText="1"/>
    </xf>
    <xf numFmtId="49" fontId="28" fillId="24" borderId="29" xfId="0" applyNumberFormat="1" applyFont="1" applyFill="1" applyBorder="1" applyAlignment="1" applyProtection="1">
      <alignment horizontal="center" vertical="center"/>
    </xf>
    <xf numFmtId="0" fontId="35" fillId="24" borderId="0" xfId="0" applyFont="1" applyFill="1" applyProtection="1"/>
    <xf numFmtId="0" fontId="35" fillId="24" borderId="0" xfId="0" applyFont="1" applyFill="1" applyAlignment="1" applyProtection="1">
      <alignment horizontal="left" vertical="center"/>
    </xf>
    <xf numFmtId="0" fontId="35" fillId="24" borderId="0" xfId="0" applyFont="1" applyFill="1" applyAlignment="1" applyProtection="1">
      <alignment horizontal="center" vertical="center"/>
    </xf>
    <xf numFmtId="49" fontId="34" fillId="0" borderId="0" xfId="0" applyNumberFormat="1" applyFont="1" applyFill="1" applyBorder="1" applyAlignment="1" applyProtection="1">
      <alignment horizontal="center" vertical="center" wrapText="1"/>
    </xf>
    <xf numFmtId="0" fontId="34" fillId="24" borderId="0" xfId="0" applyFont="1" applyFill="1" applyBorder="1" applyAlignment="1" applyProtection="1">
      <alignment horizontal="left" vertical="center"/>
    </xf>
    <xf numFmtId="0" fontId="52" fillId="24" borderId="0" xfId="0" applyFont="1" applyFill="1" applyBorder="1" applyAlignment="1" applyProtection="1">
      <alignment vertical="center" wrapText="1"/>
    </xf>
    <xf numFmtId="0" fontId="34" fillId="24" borderId="0" xfId="0" applyFont="1" applyFill="1" applyAlignment="1" applyProtection="1">
      <alignment vertical="center" wrapText="1"/>
    </xf>
    <xf numFmtId="0" fontId="34" fillId="24" borderId="0" xfId="0" applyFont="1" applyFill="1" applyAlignment="1" applyProtection="1">
      <alignment horizontal="center" wrapText="1"/>
    </xf>
    <xf numFmtId="0" fontId="34" fillId="24" borderId="0" xfId="0" applyFont="1" applyFill="1" applyProtection="1"/>
    <xf numFmtId="0" fontId="34" fillId="24" borderId="0" xfId="0" applyFont="1" applyFill="1" applyBorder="1" applyAlignment="1" applyProtection="1">
      <alignment wrapText="1"/>
    </xf>
    <xf numFmtId="0" fontId="34" fillId="24" borderId="0" xfId="0" applyFont="1" applyFill="1" applyBorder="1" applyAlignment="1" applyProtection="1">
      <alignment horizontal="left" vertical="center" wrapText="1"/>
    </xf>
    <xf numFmtId="49" fontId="34" fillId="0" borderId="0" xfId="0" applyNumberFormat="1" applyFont="1" applyFill="1" applyBorder="1" applyAlignment="1" applyProtection="1">
      <alignment horizontal="center" vertical="center"/>
    </xf>
    <xf numFmtId="0" fontId="34" fillId="24" borderId="0" xfId="0" applyFont="1" applyFill="1" applyBorder="1" applyProtection="1"/>
    <xf numFmtId="49" fontId="0" fillId="24" borderId="0" xfId="0" applyNumberFormat="1" applyFill="1" applyAlignment="1" applyProtection="1">
      <alignment horizontal="center" vertical="center"/>
    </xf>
    <xf numFmtId="0" fontId="0" fillId="24" borderId="0" xfId="0" applyFill="1" applyProtection="1"/>
    <xf numFmtId="0" fontId="0" fillId="24" borderId="0" xfId="0" applyFill="1" applyProtection="1">
      <protection locked="0"/>
    </xf>
    <xf numFmtId="0" fontId="4" fillId="26" borderId="0" xfId="0" applyFont="1" applyFill="1" applyBorder="1" applyAlignment="1" applyProtection="1">
      <alignment vertical="center"/>
    </xf>
    <xf numFmtId="0" fontId="53" fillId="24" borderId="0" xfId="0" applyFont="1" applyFill="1" applyBorder="1" applyAlignment="1" applyProtection="1">
      <alignment horizontal="center" vertical="center"/>
    </xf>
    <xf numFmtId="0" fontId="35" fillId="24" borderId="0" xfId="0" applyFont="1" applyFill="1" applyBorder="1" applyAlignment="1" applyProtection="1">
      <alignment horizontal="center" vertical="center"/>
    </xf>
    <xf numFmtId="0" fontId="54" fillId="24" borderId="31" xfId="0" applyFont="1" applyFill="1" applyBorder="1" applyAlignment="1" applyProtection="1">
      <alignment horizontal="left"/>
    </xf>
    <xf numFmtId="0" fontId="31" fillId="24" borderId="0" xfId="0" applyFont="1" applyFill="1" applyBorder="1" applyAlignment="1" applyProtection="1">
      <alignment horizontal="right" vertical="center"/>
    </xf>
    <xf numFmtId="0" fontId="0" fillId="24" borderId="0" xfId="0" applyFill="1" applyAlignment="1" applyProtection="1">
      <alignment horizontal="center" vertical="center"/>
    </xf>
    <xf numFmtId="49" fontId="0" fillId="24" borderId="0" xfId="0" applyNumberFormat="1" applyFill="1" applyBorder="1" applyAlignment="1" applyProtection="1">
      <alignment horizontal="center" vertical="center"/>
    </xf>
    <xf numFmtId="0" fontId="0" fillId="24" borderId="0" xfId="0" applyFill="1" applyBorder="1" applyProtection="1"/>
    <xf numFmtId="0" fontId="34" fillId="26" borderId="29" xfId="0" applyFont="1" applyFill="1" applyBorder="1" applyAlignment="1" applyProtection="1">
      <alignment horizontal="center"/>
    </xf>
    <xf numFmtId="49" fontId="34" fillId="26" borderId="29" xfId="0" applyNumberFormat="1" applyFont="1" applyFill="1" applyBorder="1" applyAlignment="1" applyProtection="1">
      <alignment horizontal="center"/>
    </xf>
    <xf numFmtId="0" fontId="51" fillId="24" borderId="30" xfId="0" applyFont="1" applyFill="1" applyBorder="1" applyAlignment="1" applyProtection="1">
      <alignment horizontal="center" vertical="center"/>
    </xf>
    <xf numFmtId="49" fontId="54" fillId="24" borderId="32" xfId="0" applyNumberFormat="1" applyFont="1" applyFill="1" applyBorder="1" applyAlignment="1" applyProtection="1">
      <alignment horizontal="center" vertical="center"/>
    </xf>
    <xf numFmtId="0" fontId="54" fillId="24" borderId="32" xfId="0" applyFont="1" applyFill="1" applyBorder="1" applyAlignment="1" applyProtection="1">
      <alignment horizontal="left" vertical="center"/>
    </xf>
    <xf numFmtId="49" fontId="28" fillId="0" borderId="27" xfId="0" applyNumberFormat="1" applyFont="1" applyBorder="1" applyAlignment="1" applyProtection="1">
      <alignment horizontal="center" vertical="center"/>
    </xf>
    <xf numFmtId="49" fontId="29" fillId="24" borderId="29" xfId="0" applyNumberFormat="1" applyFont="1" applyFill="1" applyBorder="1" applyAlignment="1" applyProtection="1">
      <alignment horizontal="center" vertical="center"/>
    </xf>
    <xf numFmtId="0" fontId="29" fillId="24" borderId="29" xfId="0" applyFont="1" applyFill="1" applyBorder="1" applyAlignment="1" applyProtection="1">
      <alignment horizontal="center" vertical="center" wrapText="1"/>
    </xf>
    <xf numFmtId="0" fontId="29" fillId="24" borderId="29" xfId="0" applyFont="1" applyFill="1" applyBorder="1" applyAlignment="1" applyProtection="1">
      <alignment horizontal="center"/>
    </xf>
    <xf numFmtId="49" fontId="28" fillId="23" borderId="29" xfId="0" applyNumberFormat="1" applyFont="1" applyFill="1" applyBorder="1" applyAlignment="1" applyProtection="1">
      <alignment horizontal="center" vertical="center"/>
      <protection locked="0"/>
    </xf>
    <xf numFmtId="49" fontId="54" fillId="24" borderId="29" xfId="0" applyNumberFormat="1" applyFont="1" applyFill="1" applyBorder="1" applyAlignment="1" applyProtection="1">
      <alignment horizontal="center" vertical="center"/>
    </xf>
    <xf numFmtId="0" fontId="54" fillId="24" borderId="29" xfId="0" applyFont="1" applyFill="1" applyBorder="1" applyAlignment="1" applyProtection="1">
      <alignment horizontal="left"/>
    </xf>
    <xf numFmtId="49" fontId="28" fillId="0" borderId="29" xfId="0" applyNumberFormat="1" applyFont="1" applyBorder="1" applyAlignment="1" applyProtection="1">
      <alignment horizontal="center" vertical="center"/>
    </xf>
    <xf numFmtId="0" fontId="28" fillId="24" borderId="29" xfId="0" applyFont="1" applyFill="1" applyBorder="1" applyAlignment="1" applyProtection="1">
      <alignment vertical="center" wrapText="1"/>
    </xf>
    <xf numFmtId="0" fontId="29" fillId="24" borderId="29" xfId="0" applyFont="1" applyFill="1" applyBorder="1" applyAlignment="1" applyProtection="1">
      <alignment vertical="center" wrapText="1"/>
    </xf>
    <xf numFmtId="0" fontId="34" fillId="26" borderId="33" xfId="0" applyFont="1" applyFill="1" applyBorder="1" applyAlignment="1" applyProtection="1">
      <alignment horizontal="center" vertical="center"/>
    </xf>
    <xf numFmtId="49" fontId="34" fillId="26" borderId="29" xfId="0" applyNumberFormat="1" applyFont="1" applyFill="1" applyBorder="1" applyAlignment="1" applyProtection="1">
      <alignment horizontal="center" vertical="center"/>
    </xf>
    <xf numFmtId="0" fontId="51" fillId="24" borderId="34" xfId="0" applyFont="1" applyFill="1" applyBorder="1" applyAlignment="1" applyProtection="1">
      <alignment horizontal="center" vertical="center"/>
    </xf>
    <xf numFmtId="0" fontId="54" fillId="24" borderId="32" xfId="0" applyFont="1" applyFill="1" applyBorder="1" applyAlignment="1" applyProtection="1">
      <alignment horizontal="left"/>
    </xf>
    <xf numFmtId="0" fontId="28" fillId="24" borderId="33" xfId="0" applyFont="1" applyFill="1" applyBorder="1" applyAlignment="1" applyProtection="1">
      <alignment horizontal="center" vertical="center"/>
    </xf>
    <xf numFmtId="0" fontId="28" fillId="24" borderId="0" xfId="0" applyFont="1" applyFill="1" applyAlignment="1" applyProtection="1">
      <alignment horizontal="center" vertical="center"/>
      <protection locked="0"/>
    </xf>
    <xf numFmtId="49" fontId="0" fillId="24" borderId="0" xfId="0" applyNumberFormat="1" applyFill="1" applyAlignment="1" applyProtection="1">
      <alignment horizontal="center" vertical="center"/>
      <protection locked="0"/>
    </xf>
    <xf numFmtId="49" fontId="55" fillId="24" borderId="0" xfId="34" applyNumberFormat="1" applyFill="1" applyBorder="1" applyAlignment="1" applyProtection="1">
      <alignment horizontal="center" vertical="center"/>
      <protection locked="0"/>
    </xf>
    <xf numFmtId="0" fontId="28" fillId="24" borderId="27" xfId="0" applyFont="1" applyFill="1" applyBorder="1" applyAlignment="1" applyProtection="1">
      <alignment vertical="center" wrapText="1"/>
    </xf>
    <xf numFmtId="0" fontId="0" fillId="24" borderId="0" xfId="0" applyFill="1" applyAlignment="1" applyProtection="1">
      <alignment horizontal="left"/>
    </xf>
    <xf numFmtId="0" fontId="29" fillId="24" borderId="29" xfId="0" applyFont="1" applyFill="1" applyBorder="1" applyAlignment="1" applyProtection="1">
      <alignment horizontal="center" vertical="center"/>
    </xf>
    <xf numFmtId="0" fontId="0" fillId="24" borderId="29" xfId="0" applyFill="1" applyBorder="1" applyProtection="1"/>
    <xf numFmtId="0" fontId="34" fillId="26" borderId="29" xfId="0" applyFont="1" applyFill="1" applyBorder="1" applyAlignment="1" applyProtection="1">
      <alignment horizontal="center" vertical="center"/>
    </xf>
    <xf numFmtId="0" fontId="28" fillId="24" borderId="29" xfId="0" applyNumberFormat="1" applyFont="1" applyFill="1" applyBorder="1" applyAlignment="1" applyProtection="1">
      <alignment vertical="center" wrapText="1"/>
    </xf>
    <xf numFmtId="0" fontId="28" fillId="0" borderId="29" xfId="0" applyFont="1" applyFill="1" applyBorder="1" applyAlignment="1" applyProtection="1">
      <alignment horizontal="left" vertical="center" wrapText="1"/>
    </xf>
    <xf numFmtId="0" fontId="29" fillId="24" borderId="29" xfId="0" applyNumberFormat="1" applyFont="1" applyFill="1" applyBorder="1" applyAlignment="1" applyProtection="1">
      <alignment horizontal="center" vertical="center"/>
    </xf>
    <xf numFmtId="0" fontId="29" fillId="24" borderId="35" xfId="0" applyNumberFormat="1" applyFont="1" applyFill="1" applyBorder="1" applyAlignment="1" applyProtection="1">
      <alignment horizontal="center" vertical="center"/>
    </xf>
    <xf numFmtId="0" fontId="34" fillId="26" borderId="29" xfId="0" applyFont="1" applyFill="1" applyBorder="1" applyAlignment="1" applyProtection="1"/>
    <xf numFmtId="0" fontId="0" fillId="0" borderId="0" xfId="0" applyProtection="1"/>
    <xf numFmtId="0" fontId="56" fillId="24" borderId="0" xfId="0" applyFont="1" applyFill="1" applyBorder="1" applyAlignment="1" applyProtection="1">
      <alignment horizontal="left" vertical="center"/>
    </xf>
    <xf numFmtId="0" fontId="32" fillId="24" borderId="0" xfId="0" applyFont="1" applyFill="1" applyBorder="1" applyAlignment="1" applyProtection="1">
      <alignment horizontal="left" vertical="center"/>
    </xf>
    <xf numFmtId="0" fontId="57" fillId="0" borderId="0" xfId="0" applyFont="1" applyProtection="1"/>
    <xf numFmtId="0" fontId="33" fillId="24" borderId="0" xfId="0" applyFont="1" applyFill="1" applyAlignment="1" applyProtection="1">
      <alignment vertical="center"/>
    </xf>
    <xf numFmtId="0" fontId="30" fillId="0" borderId="0" xfId="0" applyFont="1" applyAlignment="1" applyProtection="1">
      <alignment horizontal="left"/>
    </xf>
    <xf numFmtId="0" fontId="30" fillId="0" borderId="0" xfId="0" applyFont="1" applyProtection="1"/>
    <xf numFmtId="0" fontId="41" fillId="0" borderId="0" xfId="0" applyFont="1" applyAlignment="1" applyProtection="1">
      <alignment horizontal="left"/>
    </xf>
    <xf numFmtId="0" fontId="41" fillId="0" borderId="0" xfId="0" applyFont="1" applyProtection="1"/>
    <xf numFmtId="0" fontId="58" fillId="0" borderId="0" xfId="0" applyFont="1" applyAlignment="1" applyProtection="1">
      <alignment horizontal="center"/>
    </xf>
    <xf numFmtId="0" fontId="0" fillId="0" borderId="0" xfId="0" applyAlignment="1" applyProtection="1">
      <alignment horizontal="left"/>
    </xf>
    <xf numFmtId="0" fontId="59" fillId="0" borderId="0" xfId="0" applyFont="1" applyAlignment="1" applyProtection="1">
      <alignment horizontal="center"/>
    </xf>
    <xf numFmtId="0" fontId="0" fillId="0" borderId="0" xfId="0" applyFont="1" applyProtection="1"/>
    <xf numFmtId="0" fontId="0" fillId="24" borderId="0" xfId="0" applyFont="1" applyFill="1" applyAlignment="1" applyProtection="1"/>
    <xf numFmtId="0" fontId="0" fillId="0" borderId="0" xfId="0" applyFont="1" applyAlignment="1" applyProtection="1">
      <alignment horizontal="left" indent="1"/>
    </xf>
    <xf numFmtId="0" fontId="61" fillId="0" borderId="0" xfId="0" applyFont="1" applyAlignment="1" applyProtection="1">
      <alignment horizontal="justify"/>
    </xf>
    <xf numFmtId="0" fontId="54" fillId="24" borderId="32" xfId="0" applyFont="1" applyFill="1" applyBorder="1" applyAlignment="1" applyProtection="1">
      <alignment horizontal="left" vertical="center"/>
      <protection locked="0"/>
    </xf>
    <xf numFmtId="0" fontId="0" fillId="24" borderId="0" xfId="0" applyFill="1" applyAlignment="1">
      <alignment horizontal="center"/>
    </xf>
    <xf numFmtId="0" fontId="39" fillId="24" borderId="0" xfId="0" applyFont="1" applyFill="1" applyAlignment="1">
      <alignment horizontal="center"/>
    </xf>
    <xf numFmtId="0" fontId="43" fillId="24" borderId="0" xfId="0" applyFont="1" applyFill="1" applyAlignment="1">
      <alignment horizontal="center"/>
    </xf>
    <xf numFmtId="0" fontId="30" fillId="24" borderId="0" xfId="0" applyFont="1" applyFill="1" applyAlignment="1">
      <alignment horizontal="left"/>
    </xf>
    <xf numFmtId="0" fontId="30" fillId="24" borderId="0" xfId="0" applyFont="1" applyFill="1" applyAlignment="1">
      <alignment horizontal="center"/>
    </xf>
    <xf numFmtId="0" fontId="63" fillId="26" borderId="36" xfId="0" applyFont="1" applyFill="1" applyBorder="1" applyAlignment="1">
      <alignment horizontal="center" vertical="center" wrapText="1"/>
    </xf>
    <xf numFmtId="0" fontId="28" fillId="20" borderId="29" xfId="0" applyFont="1" applyFill="1" applyBorder="1" applyAlignment="1">
      <alignment horizontal="center"/>
    </xf>
    <xf numFmtId="0" fontId="28" fillId="20" borderId="29" xfId="0" applyFont="1" applyFill="1" applyBorder="1" applyAlignment="1">
      <alignment horizontal="left"/>
    </xf>
    <xf numFmtId="0" fontId="28" fillId="24" borderId="29" xfId="0" applyFont="1" applyFill="1" applyBorder="1" applyAlignment="1">
      <alignment horizontal="center" vertical="center"/>
    </xf>
    <xf numFmtId="0" fontId="35" fillId="24" borderId="29" xfId="0" applyFont="1" applyFill="1" applyBorder="1" applyAlignment="1">
      <alignment horizontal="left" wrapText="1"/>
    </xf>
    <xf numFmtId="49" fontId="28" fillId="24" borderId="29" xfId="0" applyNumberFormat="1" applyFont="1" applyFill="1" applyBorder="1" applyAlignment="1">
      <alignment horizontal="center" vertical="center"/>
    </xf>
    <xf numFmtId="49" fontId="28" fillId="24" borderId="30" xfId="0" applyNumberFormat="1" applyFont="1" applyFill="1" applyBorder="1" applyAlignment="1">
      <alignment horizontal="center" vertical="center"/>
    </xf>
    <xf numFmtId="0" fontId="28" fillId="24" borderId="0" xfId="0" applyFont="1" applyFill="1" applyAlignment="1">
      <alignment horizontal="center" vertical="center"/>
    </xf>
    <xf numFmtId="0" fontId="28" fillId="20" borderId="30" xfId="0" applyFont="1" applyFill="1" applyBorder="1" applyAlignment="1">
      <alignment horizontal="center" vertical="center"/>
    </xf>
    <xf numFmtId="1" fontId="28" fillId="24" borderId="29" xfId="40" applyNumberFormat="1" applyFont="1" applyFill="1" applyBorder="1" applyAlignment="1" applyProtection="1">
      <alignment horizontal="center" vertical="center"/>
    </xf>
    <xf numFmtId="0" fontId="35" fillId="24" borderId="29" xfId="0" applyFont="1" applyFill="1" applyBorder="1" applyAlignment="1">
      <alignment horizontal="center" vertical="center" wrapText="1"/>
    </xf>
    <xf numFmtId="0" fontId="28" fillId="24" borderId="29" xfId="0" applyNumberFormat="1" applyFont="1" applyFill="1" applyBorder="1" applyAlignment="1">
      <alignment horizontal="center" vertical="center"/>
    </xf>
    <xf numFmtId="0" fontId="28" fillId="20" borderId="29" xfId="0" applyFont="1" applyFill="1" applyBorder="1" applyAlignment="1">
      <alignment horizontal="center" vertical="center"/>
    </xf>
    <xf numFmtId="0" fontId="28" fillId="6" borderId="29" xfId="0" applyFont="1" applyFill="1" applyBorder="1" applyAlignment="1">
      <alignment horizontal="center" vertical="center"/>
    </xf>
    <xf numFmtId="49" fontId="35" fillId="24" borderId="29" xfId="0" applyNumberFormat="1" applyFont="1" applyFill="1" applyBorder="1" applyAlignment="1">
      <alignment horizontal="center" vertical="center" wrapText="1"/>
    </xf>
    <xf numFmtId="0" fontId="35" fillId="24" borderId="29" xfId="0" applyFont="1" applyFill="1" applyBorder="1" applyAlignment="1">
      <alignment horizontal="left" vertical="center" wrapText="1"/>
    </xf>
    <xf numFmtId="0" fontId="28" fillId="24" borderId="29" xfId="0" applyFont="1" applyFill="1" applyBorder="1" applyAlignment="1">
      <alignment horizontal="left" vertical="center" wrapText="1"/>
    </xf>
    <xf numFmtId="49" fontId="35" fillId="24" borderId="29" xfId="0" applyNumberFormat="1" applyFont="1" applyFill="1" applyBorder="1" applyAlignment="1">
      <alignment horizontal="left" vertical="center" wrapText="1"/>
    </xf>
    <xf numFmtId="0" fontId="34" fillId="24" borderId="0" xfId="0" applyFont="1" applyFill="1" applyAlignment="1" applyProtection="1">
      <alignment wrapText="1"/>
    </xf>
    <xf numFmtId="0" fontId="0" fillId="26" borderId="0" xfId="0" applyFill="1" applyProtection="1"/>
    <xf numFmtId="0" fontId="65" fillId="24" borderId="0" xfId="0" applyFont="1" applyFill="1" applyBorder="1" applyAlignment="1" applyProtection="1">
      <alignment horizontal="center" vertical="center"/>
    </xf>
    <xf numFmtId="0" fontId="66" fillId="24" borderId="0" xfId="0" applyFont="1" applyFill="1" applyProtection="1"/>
    <xf numFmtId="0" fontId="67" fillId="10" borderId="37" xfId="0" applyFont="1" applyFill="1" applyBorder="1" applyAlignment="1" applyProtection="1">
      <alignment horizontal="right"/>
    </xf>
    <xf numFmtId="0" fontId="35" fillId="24" borderId="38" xfId="0" applyFont="1" applyFill="1" applyBorder="1" applyAlignment="1" applyProtection="1">
      <alignment vertical="center" wrapText="1"/>
    </xf>
    <xf numFmtId="0" fontId="67" fillId="22" borderId="37" xfId="0" applyFont="1" applyFill="1" applyBorder="1" applyAlignment="1" applyProtection="1">
      <alignment horizontal="right"/>
    </xf>
    <xf numFmtId="0" fontId="67" fillId="9" borderId="37" xfId="0" applyFont="1" applyFill="1" applyBorder="1" applyAlignment="1" applyProtection="1">
      <alignment horizontal="right"/>
    </xf>
    <xf numFmtId="0" fontId="43" fillId="24" borderId="0" xfId="0" applyFont="1" applyFill="1" applyProtection="1"/>
    <xf numFmtId="0" fontId="68" fillId="24" borderId="0" xfId="0" applyFont="1" applyFill="1" applyBorder="1" applyAlignment="1" applyProtection="1">
      <alignment horizontal="left" vertical="center"/>
    </xf>
    <xf numFmtId="0" fontId="51" fillId="24" borderId="0" xfId="0" applyFont="1" applyFill="1" applyProtection="1"/>
    <xf numFmtId="49" fontId="63" fillId="26" borderId="39" xfId="0" applyNumberFormat="1" applyFont="1" applyFill="1" applyBorder="1" applyAlignment="1" applyProtection="1">
      <alignment horizontal="left" vertical="center"/>
    </xf>
    <xf numFmtId="0" fontId="63" fillId="26" borderId="39" xfId="0" applyFont="1" applyFill="1" applyBorder="1" applyAlignment="1" applyProtection="1">
      <alignment horizontal="left" vertical="center" wrapText="1"/>
    </xf>
    <xf numFmtId="0" fontId="63" fillId="26" borderId="37" xfId="0" applyFont="1" applyFill="1" applyBorder="1" applyAlignment="1" applyProtection="1">
      <alignment horizontal="center" vertical="center"/>
    </xf>
    <xf numFmtId="0" fontId="63" fillId="26" borderId="40" xfId="0" applyFont="1" applyFill="1" applyBorder="1" applyAlignment="1" applyProtection="1">
      <alignment horizontal="center" vertical="center"/>
    </xf>
    <xf numFmtId="0" fontId="54" fillId="24" borderId="0" xfId="0" applyFont="1" applyFill="1" applyProtection="1"/>
    <xf numFmtId="0" fontId="35" fillId="24" borderId="0" xfId="0" applyFont="1" applyFill="1" applyBorder="1" applyAlignment="1" applyProtection="1">
      <alignment horizontal="left" wrapText="1"/>
    </xf>
    <xf numFmtId="49" fontId="35" fillId="24" borderId="37" xfId="0" applyNumberFormat="1" applyFont="1" applyFill="1" applyBorder="1" applyAlignment="1" applyProtection="1">
      <alignment horizontal="center" vertical="center"/>
    </xf>
    <xf numFmtId="0" fontId="35" fillId="24" borderId="37" xfId="0" applyFont="1" applyFill="1" applyBorder="1" applyAlignment="1" applyProtection="1">
      <alignment horizontal="center" vertical="center"/>
    </xf>
    <xf numFmtId="167" fontId="35" fillId="24" borderId="37" xfId="0" applyNumberFormat="1" applyFont="1" applyFill="1" applyBorder="1" applyAlignment="1" applyProtection="1">
      <alignment horizontal="center" vertical="center"/>
    </xf>
    <xf numFmtId="0" fontId="35" fillId="24" borderId="0" xfId="0" applyFont="1" applyFill="1" applyBorder="1" applyAlignment="1" applyProtection="1">
      <alignment horizontal="center" vertical="center" wrapText="1"/>
    </xf>
    <xf numFmtId="0" fontId="35" fillId="24" borderId="0" xfId="0" applyFont="1" applyFill="1" applyBorder="1" applyAlignment="1" applyProtection="1">
      <alignment horizontal="left" vertical="center" wrapText="1"/>
    </xf>
    <xf numFmtId="0" fontId="54" fillId="24" borderId="37" xfId="0" applyFont="1" applyFill="1" applyBorder="1" applyAlignment="1" applyProtection="1">
      <alignment horizontal="center" vertical="center"/>
    </xf>
    <xf numFmtId="167" fontId="54" fillId="24" borderId="37" xfId="0" applyNumberFormat="1" applyFont="1" applyFill="1" applyBorder="1" applyAlignment="1" applyProtection="1">
      <alignment horizontal="center" vertical="center"/>
    </xf>
    <xf numFmtId="0" fontId="69" fillId="24" borderId="0" xfId="0" applyFont="1" applyFill="1" applyProtection="1"/>
    <xf numFmtId="0" fontId="54" fillId="24" borderId="0" xfId="0" applyFont="1" applyFill="1" applyBorder="1" applyAlignment="1" applyProtection="1">
      <alignment horizontal="center" vertical="center"/>
    </xf>
    <xf numFmtId="167" fontId="54" fillId="24" borderId="0" xfId="0" applyNumberFormat="1" applyFont="1" applyFill="1" applyBorder="1" applyAlignment="1" applyProtection="1">
      <alignment horizontal="center" vertical="center"/>
    </xf>
    <xf numFmtId="0" fontId="70" fillId="26" borderId="37" xfId="0" applyFont="1" applyFill="1" applyBorder="1" applyProtection="1"/>
    <xf numFmtId="0" fontId="70" fillId="26" borderId="37" xfId="0" applyFont="1" applyFill="1" applyBorder="1" applyAlignment="1" applyProtection="1">
      <alignment horizontal="center" vertical="center"/>
    </xf>
    <xf numFmtId="0" fontId="28" fillId="24" borderId="37" xfId="0" applyFont="1" applyFill="1" applyBorder="1" applyAlignment="1" applyProtection="1">
      <alignment horizontal="left"/>
    </xf>
    <xf numFmtId="0" fontId="35" fillId="24" borderId="37" xfId="0" applyFont="1" applyFill="1" applyBorder="1" applyAlignment="1" applyProtection="1">
      <alignment wrapText="1"/>
    </xf>
    <xf numFmtId="167" fontId="35" fillId="27" borderId="37" xfId="0" applyNumberFormat="1" applyFont="1" applyFill="1" applyBorder="1" applyAlignment="1" applyProtection="1">
      <alignment horizontal="center" vertical="center"/>
    </xf>
    <xf numFmtId="167" fontId="35" fillId="24" borderId="0" xfId="0" applyNumberFormat="1" applyFont="1" applyFill="1" applyProtection="1"/>
    <xf numFmtId="167" fontId="35" fillId="24" borderId="0" xfId="0" applyNumberFormat="1" applyFont="1" applyFill="1" applyBorder="1" applyAlignment="1" applyProtection="1">
      <alignment horizontal="center" vertical="center"/>
    </xf>
    <xf numFmtId="0" fontId="54" fillId="24" borderId="0" xfId="0" applyFont="1" applyFill="1" applyAlignment="1" applyProtection="1">
      <alignment horizontal="right" wrapText="1"/>
    </xf>
    <xf numFmtId="167" fontId="54" fillId="24" borderId="40" xfId="0" applyNumberFormat="1" applyFont="1" applyFill="1" applyBorder="1" applyAlignment="1" applyProtection="1">
      <alignment horizontal="center" vertical="center"/>
    </xf>
    <xf numFmtId="9" fontId="54" fillId="24" borderId="40" xfId="40" applyFont="1" applyFill="1" applyBorder="1" applyAlignment="1" applyProtection="1">
      <alignment horizontal="center" vertical="center"/>
    </xf>
    <xf numFmtId="0" fontId="68" fillId="24" borderId="0" xfId="0" applyFont="1" applyFill="1" applyBorder="1" applyAlignment="1" applyProtection="1">
      <alignment horizontal="center" vertical="center"/>
    </xf>
    <xf numFmtId="0" fontId="35" fillId="24" borderId="0" xfId="0" applyFont="1" applyFill="1" applyAlignment="1" applyProtection="1">
      <alignment horizontal="right"/>
    </xf>
    <xf numFmtId="167" fontId="35" fillId="24" borderId="37" xfId="0" applyNumberFormat="1" applyFont="1" applyFill="1" applyBorder="1" applyAlignment="1" applyProtection="1">
      <alignment horizontal="center"/>
    </xf>
    <xf numFmtId="9" fontId="35" fillId="24" borderId="37" xfId="40" applyFont="1" applyFill="1" applyBorder="1" applyAlignment="1" applyProtection="1">
      <alignment horizontal="center"/>
    </xf>
    <xf numFmtId="0" fontId="68" fillId="24" borderId="0" xfId="0" applyFont="1" applyFill="1" applyBorder="1" applyAlignment="1" applyProtection="1">
      <alignment horizontal="right" vertical="center"/>
    </xf>
    <xf numFmtId="0" fontId="21" fillId="24" borderId="0" xfId="0" applyFont="1" applyFill="1" applyBorder="1" applyAlignment="1" applyProtection="1">
      <alignment horizontal="left" vertical="center"/>
    </xf>
    <xf numFmtId="0" fontId="35" fillId="24" borderId="0" xfId="0" applyFont="1" applyFill="1" applyAlignment="1" applyProtection="1">
      <alignment wrapText="1"/>
    </xf>
    <xf numFmtId="0" fontId="56" fillId="24" borderId="0" xfId="0" applyFont="1" applyFill="1" applyBorder="1" applyAlignment="1">
      <alignment horizontal="left" vertical="center"/>
    </xf>
    <xf numFmtId="0" fontId="50" fillId="26" borderId="37" xfId="0" applyFont="1" applyFill="1" applyBorder="1" applyAlignment="1">
      <alignment horizontal="center" vertical="center"/>
    </xf>
    <xf numFmtId="0" fontId="35" fillId="23" borderId="37" xfId="0" applyFont="1" applyFill="1" applyBorder="1" applyAlignment="1">
      <alignment horizontal="center" vertical="top"/>
    </xf>
    <xf numFmtId="0" fontId="35" fillId="23" borderId="37" xfId="0" applyFont="1" applyFill="1" applyBorder="1" applyAlignment="1">
      <alignment horizontal="left" vertical="top"/>
    </xf>
    <xf numFmtId="0" fontId="33" fillId="20" borderId="22" xfId="0" applyFont="1" applyFill="1" applyBorder="1" applyAlignment="1" applyProtection="1">
      <alignment horizontal="center" wrapText="1"/>
      <protection locked="0"/>
    </xf>
    <xf numFmtId="3" fontId="33" fillId="20" borderId="22" xfId="0" applyNumberFormat="1" applyFont="1" applyFill="1" applyBorder="1" applyAlignment="1" applyProtection="1">
      <alignment horizontal="center" wrapText="1"/>
      <protection locked="0"/>
    </xf>
    <xf numFmtId="0" fontId="35" fillId="24" borderId="38" xfId="0" applyNumberFormat="1" applyFont="1" applyFill="1" applyBorder="1" applyAlignment="1" applyProtection="1">
      <alignment horizontal="center" vertical="center"/>
    </xf>
    <xf numFmtId="0" fontId="28" fillId="23" borderId="29" xfId="0" applyNumberFormat="1" applyFont="1" applyFill="1" applyBorder="1" applyAlignment="1" applyProtection="1">
      <alignment horizontal="center" vertical="center"/>
      <protection locked="0"/>
    </xf>
    <xf numFmtId="0" fontId="27" fillId="24" borderId="11" xfId="0" applyFont="1" applyFill="1" applyBorder="1" applyAlignment="1">
      <alignment horizontal="left" vertical="top" wrapText="1"/>
    </xf>
    <xf numFmtId="0" fontId="17" fillId="24" borderId="0" xfId="0" applyFont="1" applyFill="1" applyBorder="1" applyAlignment="1">
      <alignment horizontal="center" wrapText="1"/>
    </xf>
    <xf numFmtId="0" fontId="19" fillId="11" borderId="42" xfId="0" applyFont="1" applyFill="1" applyBorder="1" applyAlignment="1">
      <alignment horizontal="center"/>
    </xf>
    <xf numFmtId="0" fontId="21" fillId="24" borderId="11" xfId="0" applyFont="1" applyFill="1" applyBorder="1" applyAlignment="1">
      <alignment horizontal="center" vertical="top" wrapText="1"/>
    </xf>
    <xf numFmtId="0" fontId="26" fillId="24" borderId="11" xfId="0" applyFont="1" applyFill="1" applyBorder="1" applyAlignment="1">
      <alignment horizontal="left" vertical="top" wrapText="1"/>
    </xf>
    <xf numFmtId="0" fontId="21" fillId="24" borderId="11" xfId="0" applyFont="1" applyFill="1" applyBorder="1" applyAlignment="1">
      <alignment horizontal="left" vertical="top" wrapText="1"/>
    </xf>
    <xf numFmtId="0" fontId="15" fillId="24" borderId="11" xfId="0" applyFont="1" applyFill="1" applyBorder="1" applyAlignment="1">
      <alignment horizontal="left" vertical="top" wrapText="1"/>
    </xf>
    <xf numFmtId="0" fontId="29" fillId="24" borderId="0" xfId="0" applyFont="1" applyFill="1" applyBorder="1" applyAlignment="1" applyProtection="1">
      <alignment horizontal="left" vertical="center" wrapText="1"/>
    </xf>
    <xf numFmtId="0" fontId="28" fillId="24" borderId="0" xfId="0" applyFont="1" applyFill="1" applyBorder="1" applyAlignment="1" applyProtection="1">
      <alignment horizontal="left" vertical="center" wrapText="1"/>
    </xf>
    <xf numFmtId="0" fontId="50" fillId="26" borderId="41" xfId="0" applyFont="1" applyFill="1" applyBorder="1" applyAlignment="1" applyProtection="1">
      <alignment horizontal="center" vertical="center"/>
    </xf>
    <xf numFmtId="0" fontId="50" fillId="26" borderId="43" xfId="0" applyFont="1" applyFill="1" applyBorder="1" applyAlignment="1" applyProtection="1">
      <alignment horizontal="center" vertical="center" wrapText="1"/>
    </xf>
    <xf numFmtId="0" fontId="50" fillId="26" borderId="44" xfId="0" applyFont="1" applyFill="1" applyBorder="1" applyAlignment="1" applyProtection="1">
      <alignment horizontal="center" vertical="center"/>
    </xf>
    <xf numFmtId="9" fontId="28" fillId="24" borderId="45" xfId="0" applyNumberFormat="1" applyFont="1" applyFill="1" applyBorder="1" applyAlignment="1" applyProtection="1">
      <alignment horizontal="center" vertical="center" wrapText="1"/>
    </xf>
    <xf numFmtId="0" fontId="28" fillId="20" borderId="45" xfId="0" applyFont="1" applyFill="1" applyBorder="1" applyAlignment="1" applyProtection="1">
      <alignment horizontal="center" vertical="center" wrapText="1"/>
      <protection locked="0"/>
    </xf>
    <xf numFmtId="0" fontId="33" fillId="24" borderId="46" xfId="0" applyFont="1" applyFill="1" applyBorder="1" applyAlignment="1" applyProtection="1">
      <alignment horizontal="center"/>
    </xf>
    <xf numFmtId="0" fontId="50" fillId="26" borderId="26" xfId="0" applyFont="1" applyFill="1" applyBorder="1" applyAlignment="1" applyProtection="1">
      <alignment horizontal="center" vertical="center" wrapText="1"/>
    </xf>
    <xf numFmtId="0" fontId="50" fillId="26" borderId="41" xfId="0" applyFont="1" applyFill="1" applyBorder="1" applyAlignment="1" applyProtection="1">
      <alignment horizontal="center" vertical="center" wrapText="1"/>
    </xf>
    <xf numFmtId="49" fontId="28" fillId="24" borderId="45" xfId="0" applyNumberFormat="1" applyFont="1" applyFill="1" applyBorder="1" applyAlignment="1" applyProtection="1">
      <alignment horizontal="center" vertical="center" wrapText="1"/>
    </xf>
    <xf numFmtId="0" fontId="35" fillId="24" borderId="45" xfId="0" applyFont="1" applyFill="1" applyBorder="1" applyAlignment="1" applyProtection="1">
      <alignment horizontal="center" vertical="center" wrapText="1"/>
    </xf>
    <xf numFmtId="0" fontId="28" fillId="24" borderId="45" xfId="0" applyFont="1" applyFill="1" applyBorder="1" applyAlignment="1" applyProtection="1">
      <alignment horizontal="center" vertical="center" wrapText="1"/>
    </xf>
    <xf numFmtId="0" fontId="37" fillId="24" borderId="29" xfId="0" applyFont="1" applyFill="1" applyBorder="1" applyAlignment="1" applyProtection="1">
      <alignment horizontal="left" vertical="center" wrapText="1"/>
    </xf>
    <xf numFmtId="0" fontId="28" fillId="24" borderId="30" xfId="0" applyFont="1" applyFill="1" applyBorder="1" applyAlignment="1" applyProtection="1">
      <alignment horizontal="center" vertical="center" wrapText="1"/>
    </xf>
    <xf numFmtId="9" fontId="28" fillId="24" borderId="30" xfId="0" applyNumberFormat="1" applyFont="1" applyFill="1" applyBorder="1" applyAlignment="1" applyProtection="1">
      <alignment horizontal="center" vertical="center" wrapText="1"/>
    </xf>
    <xf numFmtId="0" fontId="28" fillId="24" borderId="29" xfId="0" applyFont="1" applyFill="1" applyBorder="1" applyAlignment="1" applyProtection="1">
      <alignment horizontal="center" vertical="center" wrapText="1"/>
    </xf>
    <xf numFmtId="0" fontId="28" fillId="20" borderId="29" xfId="0" applyFont="1" applyFill="1" applyBorder="1" applyAlignment="1" applyProtection="1">
      <alignment horizontal="center" vertical="center"/>
      <protection locked="0"/>
    </xf>
    <xf numFmtId="0" fontId="28" fillId="20" borderId="30" xfId="0" applyFont="1" applyFill="1" applyBorder="1" applyAlignment="1" applyProtection="1">
      <alignment horizontal="center" vertical="center" wrapText="1"/>
      <protection locked="0"/>
    </xf>
    <xf numFmtId="9" fontId="28" fillId="24" borderId="29" xfId="0" applyNumberFormat="1" applyFont="1" applyFill="1" applyBorder="1" applyAlignment="1" applyProtection="1">
      <alignment horizontal="center" vertical="center" wrapText="1"/>
    </xf>
    <xf numFmtId="0" fontId="28" fillId="20" borderId="29" xfId="0" applyFont="1" applyFill="1" applyBorder="1" applyAlignment="1" applyProtection="1">
      <alignment horizontal="center" vertical="center" wrapText="1"/>
      <protection locked="0"/>
    </xf>
    <xf numFmtId="0" fontId="34" fillId="24" borderId="0" xfId="0" applyFont="1" applyFill="1" applyBorder="1" applyAlignment="1" applyProtection="1">
      <alignment horizontal="center"/>
    </xf>
    <xf numFmtId="9" fontId="28" fillId="24" borderId="33" xfId="40" applyFont="1" applyFill="1" applyBorder="1" applyAlignment="1" applyProtection="1">
      <alignment horizontal="center" vertical="center" wrapText="1"/>
    </xf>
    <xf numFmtId="0" fontId="28" fillId="24" borderId="29" xfId="0" applyFont="1" applyFill="1" applyBorder="1" applyAlignment="1" applyProtection="1">
      <alignment horizontal="center" vertical="center"/>
    </xf>
    <xf numFmtId="49" fontId="28" fillId="24" borderId="30" xfId="0" applyNumberFormat="1" applyFont="1" applyFill="1" applyBorder="1" applyAlignment="1" applyProtection="1">
      <alignment horizontal="center" vertical="center" wrapText="1"/>
    </xf>
    <xf numFmtId="49" fontId="28" fillId="24" borderId="29" xfId="0" applyNumberFormat="1" applyFont="1" applyFill="1" applyBorder="1" applyAlignment="1" applyProtection="1">
      <alignment horizontal="center" vertical="center" wrapText="1"/>
    </xf>
    <xf numFmtId="0" fontId="29" fillId="24" borderId="29" xfId="0" applyFont="1" applyFill="1" applyBorder="1" applyAlignment="1" applyProtection="1">
      <alignment horizontal="left" vertical="center" wrapText="1"/>
    </xf>
    <xf numFmtId="49" fontId="28" fillId="0" borderId="29" xfId="0" applyNumberFormat="1" applyFont="1" applyFill="1" applyBorder="1" applyAlignment="1" applyProtection="1">
      <alignment horizontal="center" vertical="center" wrapText="1"/>
    </xf>
    <xf numFmtId="49" fontId="28" fillId="0" borderId="30" xfId="0" applyNumberFormat="1" applyFont="1" applyFill="1" applyBorder="1" applyAlignment="1" applyProtection="1">
      <alignment horizontal="center" vertical="center" wrapText="1"/>
    </xf>
    <xf numFmtId="49" fontId="28" fillId="24" borderId="29" xfId="0" applyNumberFormat="1" applyFont="1" applyFill="1" applyBorder="1" applyAlignment="1" applyProtection="1">
      <alignment horizontal="center" vertical="center"/>
    </xf>
    <xf numFmtId="0" fontId="28" fillId="24" borderId="0" xfId="0" applyFont="1" applyFill="1" applyBorder="1" applyAlignment="1" applyProtection="1">
      <alignment horizontal="left" wrapText="1"/>
    </xf>
    <xf numFmtId="0" fontId="26" fillId="11" borderId="0" xfId="0" applyFont="1" applyFill="1" applyBorder="1" applyAlignment="1" applyProtection="1">
      <alignment horizontal="left" vertical="center"/>
    </xf>
    <xf numFmtId="0" fontId="34" fillId="26" borderId="29" xfId="0" applyFont="1" applyFill="1" applyBorder="1" applyAlignment="1" applyProtection="1">
      <alignment horizontal="left"/>
    </xf>
    <xf numFmtId="0" fontId="54" fillId="24" borderId="32" xfId="0" applyFont="1" applyFill="1" applyBorder="1" applyAlignment="1" applyProtection="1">
      <alignment horizontal="center" vertical="center"/>
    </xf>
    <xf numFmtId="165" fontId="28" fillId="24" borderId="27" xfId="0" applyNumberFormat="1" applyFont="1" applyFill="1" applyBorder="1" applyAlignment="1" applyProtection="1">
      <alignment horizontal="center" vertical="center"/>
    </xf>
    <xf numFmtId="0" fontId="28" fillId="24" borderId="27" xfId="0" applyFont="1" applyFill="1" applyBorder="1" applyAlignment="1" applyProtection="1">
      <alignment horizontal="left" vertical="center" wrapText="1"/>
    </xf>
    <xf numFmtId="0" fontId="28" fillId="24" borderId="29" xfId="0" applyFont="1" applyFill="1" applyBorder="1" applyAlignment="1" applyProtection="1">
      <alignment horizontal="left" vertical="center" wrapText="1"/>
    </xf>
    <xf numFmtId="49" fontId="29" fillId="24" borderId="29" xfId="0" applyNumberFormat="1" applyFont="1" applyFill="1" applyBorder="1" applyAlignment="1" applyProtection="1">
      <alignment horizontal="left" vertical="center"/>
    </xf>
    <xf numFmtId="49" fontId="29" fillId="24" borderId="29" xfId="0" applyNumberFormat="1" applyFont="1" applyFill="1" applyBorder="1" applyAlignment="1" applyProtection="1">
      <alignment horizontal="center" vertical="center"/>
    </xf>
    <xf numFmtId="0" fontId="28" fillId="24" borderId="29" xfId="0" applyNumberFormat="1" applyFont="1" applyFill="1" applyBorder="1" applyAlignment="1" applyProtection="1">
      <alignment horizontal="center" vertical="center"/>
    </xf>
    <xf numFmtId="0" fontId="54" fillId="24" borderId="32" xfId="0" applyFont="1" applyFill="1" applyBorder="1" applyAlignment="1" applyProtection="1">
      <alignment horizontal="left"/>
    </xf>
    <xf numFmtId="0" fontId="28" fillId="23" borderId="29" xfId="0" applyNumberFormat="1" applyFont="1" applyFill="1" applyBorder="1" applyAlignment="1" applyProtection="1">
      <alignment horizontal="left" vertical="center" wrapText="1"/>
      <protection locked="0"/>
    </xf>
    <xf numFmtId="0" fontId="28" fillId="23" borderId="29" xfId="0" applyNumberFormat="1" applyFont="1" applyFill="1" applyBorder="1" applyAlignment="1" applyProtection="1">
      <alignment horizontal="center" vertical="center" wrapText="1"/>
      <protection locked="0"/>
    </xf>
    <xf numFmtId="0" fontId="54" fillId="24" borderId="29" xfId="0" applyFont="1" applyFill="1" applyBorder="1" applyAlignment="1" applyProtection="1">
      <alignment horizontal="left"/>
    </xf>
    <xf numFmtId="0" fontId="34" fillId="26" borderId="29" xfId="0" applyFont="1" applyFill="1" applyBorder="1" applyAlignment="1" applyProtection="1">
      <alignment horizontal="center"/>
    </xf>
    <xf numFmtId="165" fontId="28" fillId="24" borderId="47" xfId="0" applyNumberFormat="1" applyFont="1" applyFill="1" applyBorder="1" applyAlignment="1" applyProtection="1">
      <alignment horizontal="center" vertical="center"/>
    </xf>
    <xf numFmtId="0" fontId="4" fillId="26" borderId="0" xfId="0" applyFont="1" applyFill="1" applyBorder="1" applyAlignment="1" applyProtection="1">
      <alignment horizontal="left" vertical="center"/>
    </xf>
    <xf numFmtId="49" fontId="29" fillId="24" borderId="30" xfId="0" applyNumberFormat="1" applyFont="1" applyFill="1" applyBorder="1" applyAlignment="1" applyProtection="1">
      <alignment horizontal="center" vertical="center"/>
    </xf>
    <xf numFmtId="0" fontId="0" fillId="0" borderId="47" xfId="0" applyBorder="1" applyAlignment="1">
      <alignment horizontal="center" vertical="center"/>
    </xf>
    <xf numFmtId="0" fontId="0" fillId="0" borderId="27" xfId="0" applyBorder="1" applyAlignment="1">
      <alignment horizontal="center" vertical="center"/>
    </xf>
    <xf numFmtId="0" fontId="29" fillId="24" borderId="30" xfId="0" applyFont="1" applyFill="1" applyBorder="1" applyAlignment="1" applyProtection="1">
      <alignment vertical="center" wrapText="1"/>
    </xf>
    <xf numFmtId="0" fontId="0" fillId="0" borderId="47" xfId="0" applyBorder="1" applyAlignment="1">
      <alignment vertical="center" wrapText="1"/>
    </xf>
    <xf numFmtId="0" fontId="0" fillId="0" borderId="27" xfId="0" applyBorder="1" applyAlignment="1">
      <alignment vertical="center" wrapText="1"/>
    </xf>
    <xf numFmtId="0" fontId="54" fillId="24" borderId="32" xfId="0" applyFont="1" applyFill="1" applyBorder="1" applyAlignment="1" applyProtection="1">
      <alignment horizontal="left" vertical="center"/>
    </xf>
    <xf numFmtId="0" fontId="28" fillId="24" borderId="29" xfId="0" applyNumberFormat="1" applyFont="1" applyFill="1" applyBorder="1" applyAlignment="1" applyProtection="1">
      <alignment horizontal="left" vertical="center"/>
    </xf>
    <xf numFmtId="0" fontId="54" fillId="24" borderId="32" xfId="0" applyFont="1" applyFill="1" applyBorder="1" applyAlignment="1" applyProtection="1">
      <alignment vertical="center"/>
    </xf>
    <xf numFmtId="0" fontId="54" fillId="24" borderId="32" xfId="0" applyFont="1" applyFill="1" applyBorder="1" applyAlignment="1" applyProtection="1">
      <alignment horizontal="center"/>
    </xf>
    <xf numFmtId="0" fontId="28" fillId="0" borderId="29" xfId="0" applyFont="1" applyFill="1" applyBorder="1" applyAlignment="1" applyProtection="1">
      <alignment horizontal="left" vertical="center" wrapText="1"/>
    </xf>
    <xf numFmtId="49" fontId="29" fillId="24" borderId="29" xfId="0" applyNumberFormat="1" applyFont="1" applyFill="1" applyBorder="1" applyAlignment="1" applyProtection="1">
      <alignment horizontal="left" vertical="center" wrapText="1"/>
    </xf>
    <xf numFmtId="0" fontId="28" fillId="24" borderId="29" xfId="0" applyNumberFormat="1" applyFont="1" applyFill="1" applyBorder="1" applyAlignment="1" applyProtection="1">
      <alignment horizontal="left" vertical="center" wrapText="1"/>
    </xf>
    <xf numFmtId="0" fontId="29" fillId="24" borderId="29" xfId="0" applyFont="1" applyFill="1" applyBorder="1" applyAlignment="1" applyProtection="1">
      <alignment horizontal="center" vertical="center" wrapText="1"/>
    </xf>
    <xf numFmtId="0" fontId="56" fillId="0" borderId="0" xfId="0" applyFont="1" applyBorder="1" applyAlignment="1" applyProtection="1">
      <alignment horizontal="center"/>
    </xf>
    <xf numFmtId="0" fontId="58" fillId="0" borderId="0" xfId="0" applyFont="1" applyBorder="1" applyAlignment="1" applyProtection="1">
      <alignment horizontal="center"/>
    </xf>
    <xf numFmtId="0" fontId="60" fillId="24" borderId="0" xfId="0" applyFont="1" applyFill="1" applyBorder="1" applyAlignment="1" applyProtection="1">
      <alignment horizontal="right"/>
    </xf>
    <xf numFmtId="0" fontId="0" fillId="20" borderId="29" xfId="0" applyFill="1" applyBorder="1" applyAlignment="1" applyProtection="1">
      <alignment horizontal="center"/>
      <protection locked="0"/>
    </xf>
    <xf numFmtId="0" fontId="0" fillId="20" borderId="29" xfId="0" applyFont="1" applyFill="1" applyBorder="1" applyAlignment="1" applyProtection="1">
      <alignment horizontal="center"/>
      <protection locked="0"/>
    </xf>
    <xf numFmtId="0" fontId="0" fillId="20" borderId="29" xfId="0" applyFill="1" applyBorder="1" applyAlignment="1" applyProtection="1">
      <alignment horizontal="center" vertical="top" wrapText="1"/>
      <protection locked="0"/>
    </xf>
    <xf numFmtId="0" fontId="0" fillId="20" borderId="29" xfId="0" applyFont="1" applyFill="1" applyBorder="1" applyAlignment="1" applyProtection="1">
      <alignment horizontal="center" vertical="top" wrapText="1"/>
      <protection locked="0"/>
    </xf>
    <xf numFmtId="166" fontId="0" fillId="20" borderId="29" xfId="0" applyNumberFormat="1" applyFill="1" applyBorder="1" applyAlignment="1" applyProtection="1">
      <alignment horizontal="center"/>
      <protection locked="0"/>
    </xf>
    <xf numFmtId="14" fontId="0" fillId="20" borderId="29" xfId="0" applyNumberFormat="1" applyFont="1" applyFill="1" applyBorder="1" applyAlignment="1" applyProtection="1">
      <alignment horizontal="center"/>
      <protection locked="0"/>
    </xf>
    <xf numFmtId="0" fontId="0" fillId="20" borderId="53" xfId="0" applyFont="1" applyFill="1" applyBorder="1" applyAlignment="1" applyProtection="1">
      <alignment horizontal="center" vertical="top" wrapText="1"/>
      <protection locked="0"/>
    </xf>
    <xf numFmtId="0" fontId="63" fillId="26" borderId="48" xfId="0" applyFont="1" applyFill="1" applyBorder="1" applyAlignment="1">
      <alignment horizontal="center" vertical="center" wrapText="1"/>
    </xf>
    <xf numFmtId="0" fontId="0" fillId="26" borderId="49" xfId="0" applyFill="1" applyBorder="1" applyAlignment="1">
      <alignment horizontal="center"/>
    </xf>
    <xf numFmtId="0" fontId="1" fillId="26" borderId="50" xfId="0" applyFont="1" applyFill="1" applyBorder="1" applyAlignment="1">
      <alignment horizontal="center"/>
    </xf>
    <xf numFmtId="0" fontId="63" fillId="26" borderId="43" xfId="0" applyFont="1" applyFill="1" applyBorder="1" applyAlignment="1">
      <alignment horizontal="center" vertical="center" wrapText="1"/>
    </xf>
    <xf numFmtId="0" fontId="54" fillId="24" borderId="51" xfId="0" applyFont="1" applyFill="1" applyBorder="1" applyAlignment="1" applyProtection="1">
      <alignment horizontal="right" wrapText="1"/>
    </xf>
    <xf numFmtId="0" fontId="35" fillId="24" borderId="29" xfId="0" applyFont="1" applyFill="1" applyBorder="1" applyAlignment="1" applyProtection="1">
      <alignment horizontal="center" vertical="top"/>
      <protection locked="0"/>
    </xf>
    <xf numFmtId="0" fontId="64" fillId="26" borderId="0" xfId="0" applyFont="1" applyFill="1" applyBorder="1" applyAlignment="1" applyProtection="1">
      <alignment horizontal="center" vertical="center"/>
    </xf>
    <xf numFmtId="0" fontId="35" fillId="20" borderId="52" xfId="0" applyFont="1" applyFill="1" applyBorder="1" applyAlignment="1" applyProtection="1">
      <alignment horizontal="left" vertical="center" wrapText="1"/>
    </xf>
  </cellXfs>
  <cellStyles count="44">
    <cellStyle name="20% – rõhk1" xfId="1" builtinId="30" customBuiltin="1"/>
    <cellStyle name="20% – rõhk2" xfId="2" builtinId="34" customBuiltin="1"/>
    <cellStyle name="20% – rõhk3" xfId="3" builtinId="38" customBuiltin="1"/>
    <cellStyle name="20% – rõhk4" xfId="4" builtinId="42" customBuiltin="1"/>
    <cellStyle name="20% – rõhk5" xfId="5" builtinId="46" customBuiltin="1"/>
    <cellStyle name="20% – rõhk6" xfId="6" builtinId="50" customBuiltin="1"/>
    <cellStyle name="40% – rõhk1" xfId="7" builtinId="31" customBuiltin="1"/>
    <cellStyle name="40% – rõhk2" xfId="8" builtinId="35" customBuiltin="1"/>
    <cellStyle name="40% – rõhk3" xfId="9" builtinId="39" customBuiltin="1"/>
    <cellStyle name="40% – rõhk4" xfId="10" builtinId="43" customBuiltin="1"/>
    <cellStyle name="40% – rõhk5" xfId="11" builtinId="47" customBuiltin="1"/>
    <cellStyle name="40% – rõhk6" xfId="12" builtinId="51" customBuiltin="1"/>
    <cellStyle name="60% – rõhk1" xfId="13" builtinId="32" customBuiltin="1"/>
    <cellStyle name="60% – rõhk2" xfId="14" builtinId="36" customBuiltin="1"/>
    <cellStyle name="60% – rõhk3" xfId="15" builtinId="40" customBuiltin="1"/>
    <cellStyle name="60% – rõhk4" xfId="16" builtinId="44" customBuiltin="1"/>
    <cellStyle name="60% – rõhk5" xfId="17" builtinId="48" customBuiltin="1"/>
    <cellStyle name="60% – rõhk6" xfId="18" builtinId="52" customBuiltin="1"/>
    <cellStyle name="Arvutus" xfId="26" builtinId="22" customBuiltin="1"/>
    <cellStyle name="Halb" xfId="25" builtinId="27" customBuiltin="1"/>
    <cellStyle name="Hea" xfId="29" builtinId="26" customBuiltin="1"/>
    <cellStyle name="Hoiatuse tekst" xfId="43" builtinId="11" customBuiltin="1"/>
    <cellStyle name="Hüperlink" xfId="34" builtinId="8"/>
    <cellStyle name="Kokku" xfId="42" builtinId="25" customBuiltin="1"/>
    <cellStyle name="Kontrolli lahtrit" xfId="27" builtinId="23" customBuiltin="1"/>
    <cellStyle name="Lingitud lahter" xfId="36" builtinId="24" customBuiltin="1"/>
    <cellStyle name="Märkus" xfId="38" builtinId="10" customBuiltin="1"/>
    <cellStyle name="Neutraalne" xfId="37" builtinId="28" customBuiltin="1"/>
    <cellStyle name="Normaallaad" xfId="0" builtinId="0"/>
    <cellStyle name="Pealkiri" xfId="41" builtinId="15" customBuiltin="1"/>
    <cellStyle name="Pealkiri 1" xfId="30" builtinId="16" customBuiltin="1"/>
    <cellStyle name="Pealkiri 2" xfId="31" builtinId="17" customBuiltin="1"/>
    <cellStyle name="Pealkiri 3" xfId="32" builtinId="18" customBuiltin="1"/>
    <cellStyle name="Pealkiri 4" xfId="33" builtinId="19" customBuiltin="1"/>
    <cellStyle name="Protsent" xfId="40" builtinId="5"/>
    <cellStyle name="Rõhk1" xfId="19" builtinId="29" customBuiltin="1"/>
    <cellStyle name="Rõhk2" xfId="20" builtinId="33" customBuiltin="1"/>
    <cellStyle name="Rõhk3" xfId="21" builtinId="37" customBuiltin="1"/>
    <cellStyle name="Rõhk4" xfId="22" builtinId="41" customBuiltin="1"/>
    <cellStyle name="Rõhk5" xfId="23" builtinId="45" customBuiltin="1"/>
    <cellStyle name="Rõhk6" xfId="24" builtinId="49" customBuiltin="1"/>
    <cellStyle name="Selgitav tekst" xfId="28" builtinId="53" customBuiltin="1"/>
    <cellStyle name="Sisestus" xfId="35" builtinId="20" customBuiltin="1"/>
    <cellStyle name="Väljund" xfId="39" builtinId="21" customBuiltin="1"/>
  </cellStyles>
  <dxfs count="13">
    <dxf>
      <font>
        <b val="0"/>
        <condense val="0"/>
        <extend val="0"/>
        <color indexed="8"/>
      </font>
      <fill>
        <patternFill patternType="solid">
          <fgColor indexed="49"/>
          <bgColor indexed="11"/>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45"/>
          <bgColor indexed="29"/>
        </patternFill>
      </fill>
    </dxf>
    <dxf>
      <font>
        <b val="0"/>
        <condense val="0"/>
        <extend val="0"/>
        <color indexed="8"/>
      </font>
      <fill>
        <patternFill patternType="solid">
          <fgColor indexed="49"/>
          <bgColor indexed="11"/>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45"/>
          <bgColor indexed="29"/>
        </patternFill>
      </fill>
    </dxf>
    <dxf>
      <font>
        <b val="0"/>
        <condense val="0"/>
        <extend val="0"/>
        <color indexed="8"/>
      </font>
      <fill>
        <patternFill patternType="solid">
          <fgColor indexed="49"/>
          <bgColor indexed="11"/>
        </patternFill>
      </fill>
    </dxf>
    <dxf>
      <font>
        <b val="0"/>
        <condense val="0"/>
        <extend val="0"/>
        <color indexed="8"/>
      </font>
      <fill>
        <patternFill patternType="solid">
          <fgColor indexed="26"/>
          <bgColor indexed="43"/>
        </patternFill>
      </fill>
    </dxf>
    <dxf>
      <font>
        <b val="0"/>
        <condense val="0"/>
        <extend val="0"/>
        <color indexed="8"/>
      </font>
      <fill>
        <patternFill patternType="solid">
          <fgColor indexed="45"/>
          <bgColor indexed="29"/>
        </patternFill>
      </fill>
    </dxf>
    <dxf>
      <font>
        <b val="0"/>
        <condense val="0"/>
        <extend val="0"/>
        <color indexed="10"/>
      </font>
      <fill>
        <patternFill patternType="solid">
          <fgColor indexed="26"/>
          <bgColor indexed="9"/>
        </patternFill>
      </fill>
    </dxf>
    <dxf>
      <font>
        <b val="0"/>
        <condense val="0"/>
        <extend val="0"/>
        <color indexed="10"/>
      </font>
    </dxf>
    <dxf>
      <font>
        <b val="0"/>
        <condense val="0"/>
        <extend val="0"/>
        <color indexed="8"/>
      </font>
    </dxf>
    <dxf>
      <font>
        <b val="0"/>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9D9D9"/>
      <rgbColor rgb="00CCFFCC"/>
      <rgbColor rgb="00FFFF99"/>
      <rgbColor rgb="0099CCFF"/>
      <rgbColor rgb="00FF99CC"/>
      <rgbColor rgb="00CC99FF"/>
      <rgbColor rgb="00FFCC99"/>
      <rgbColor rgb="004F81BD"/>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07715524815856"/>
          <c:y val="0.32295719844357978"/>
          <c:w val="0.34065979763129617"/>
          <c:h val="0.48249027237354086"/>
        </c:manualLayout>
      </c:layout>
      <c:radarChart>
        <c:radarStyle val="marker"/>
        <c:varyColors val="0"/>
        <c:ser>
          <c:idx val="0"/>
          <c:order val="0"/>
          <c:tx>
            <c:strRef>
              <c:f>kokkuvõte!$H$9</c:f>
              <c:strCache>
                <c:ptCount val="1"/>
                <c:pt idx="0">
                  <c:v>SIHTMÄRK</c:v>
                </c:pt>
              </c:strCache>
            </c:strRef>
          </c:tx>
          <c:spPr>
            <a:ln w="25400">
              <a:solidFill>
                <a:srgbClr val="FFFF00"/>
              </a:solidFill>
              <a:prstDash val="solid"/>
            </a:ln>
          </c:spPr>
          <c:marker>
            <c:symbol val="none"/>
          </c:marker>
          <c:cat>
            <c:strRef>
              <c:f>kokkuvõte!$B$10:$B$25</c:f>
              <c:strCache>
                <c:ptCount val="16"/>
                <c:pt idx="0">
                  <c:v>1.1</c:v>
                </c:pt>
                <c:pt idx="1">
                  <c:v>1.2</c:v>
                </c:pt>
                <c:pt idx="2">
                  <c:v>1.3</c:v>
                </c:pt>
                <c:pt idx="3">
                  <c:v>1.4</c:v>
                </c:pt>
                <c:pt idx="4">
                  <c:v>2.1</c:v>
                </c:pt>
                <c:pt idx="5">
                  <c:v>2.2</c:v>
                </c:pt>
                <c:pt idx="6">
                  <c:v>3.1</c:v>
                </c:pt>
                <c:pt idx="7">
                  <c:v>3.2</c:v>
                </c:pt>
                <c:pt idx="8">
                  <c:v>3.3</c:v>
                </c:pt>
                <c:pt idx="9">
                  <c:v>4.1</c:v>
                </c:pt>
                <c:pt idx="10">
                  <c:v>4.2</c:v>
                </c:pt>
                <c:pt idx="11">
                  <c:v>4.3</c:v>
                </c:pt>
                <c:pt idx="12">
                  <c:v>4.4</c:v>
                </c:pt>
                <c:pt idx="13">
                  <c:v>4.5</c:v>
                </c:pt>
                <c:pt idx="14">
                  <c:v>4.6</c:v>
                </c:pt>
                <c:pt idx="15">
                  <c:v>4.7</c:v>
                </c:pt>
              </c:strCache>
            </c:strRef>
          </c:cat>
          <c:val>
            <c:numRef>
              <c:f>kokkuvõte!$H$10:$H$25</c:f>
              <c:numCache>
                <c:formatCode>General</c:formatCode>
                <c:ptCount val="16"/>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numCache>
            </c:numRef>
          </c:val>
        </c:ser>
        <c:ser>
          <c:idx val="1"/>
          <c:order val="1"/>
          <c:tx>
            <c:strRef>
              <c:f>kokkuvõte!$E$9</c:f>
              <c:strCache>
                <c:ptCount val="1"/>
                <c:pt idx="0">
                  <c:v>VÄLISHINNANG</c:v>
                </c:pt>
              </c:strCache>
            </c:strRef>
          </c:tx>
          <c:spPr>
            <a:ln w="25400">
              <a:solidFill>
                <a:srgbClr val="969696"/>
              </a:solidFill>
              <a:prstDash val="solid"/>
            </a:ln>
          </c:spPr>
          <c:marker>
            <c:symbol val="none"/>
          </c:marker>
          <c:cat>
            <c:strRef>
              <c:f>kokkuvõte!$B$10:$B$25</c:f>
              <c:strCache>
                <c:ptCount val="16"/>
                <c:pt idx="0">
                  <c:v>1.1</c:v>
                </c:pt>
                <c:pt idx="1">
                  <c:v>1.2</c:v>
                </c:pt>
                <c:pt idx="2">
                  <c:v>1.3</c:v>
                </c:pt>
                <c:pt idx="3">
                  <c:v>1.4</c:v>
                </c:pt>
                <c:pt idx="4">
                  <c:v>2.1</c:v>
                </c:pt>
                <c:pt idx="5">
                  <c:v>2.2</c:v>
                </c:pt>
                <c:pt idx="6">
                  <c:v>3.1</c:v>
                </c:pt>
                <c:pt idx="7">
                  <c:v>3.2</c:v>
                </c:pt>
                <c:pt idx="8">
                  <c:v>3.3</c:v>
                </c:pt>
                <c:pt idx="9">
                  <c:v>4.1</c:v>
                </c:pt>
                <c:pt idx="10">
                  <c:v>4.2</c:v>
                </c:pt>
                <c:pt idx="11">
                  <c:v>4.3</c:v>
                </c:pt>
                <c:pt idx="12">
                  <c:v>4.4</c:v>
                </c:pt>
                <c:pt idx="13">
                  <c:v>4.5</c:v>
                </c:pt>
                <c:pt idx="14">
                  <c:v>4.6</c:v>
                </c:pt>
                <c:pt idx="15">
                  <c:v>4.7</c:v>
                </c:pt>
              </c:strCache>
            </c:strRef>
          </c:cat>
          <c:val>
            <c:numRef>
              <c:f>kokkuvõte!$E$10:$E$25</c:f>
              <c:numCache>
                <c:formatCode>@</c:formatCode>
                <c:ptCount val="16"/>
                <c:pt idx="0">
                  <c:v>3</c:v>
                </c:pt>
                <c:pt idx="1">
                  <c:v>3</c:v>
                </c:pt>
                <c:pt idx="2">
                  <c:v>2</c:v>
                </c:pt>
                <c:pt idx="3">
                  <c:v>3</c:v>
                </c:pt>
                <c:pt idx="4">
                  <c:v>3</c:v>
                </c:pt>
                <c:pt idx="5">
                  <c:v>4</c:v>
                </c:pt>
                <c:pt idx="6">
                  <c:v>2</c:v>
                </c:pt>
                <c:pt idx="7">
                  <c:v>3</c:v>
                </c:pt>
                <c:pt idx="8">
                  <c:v>3</c:v>
                </c:pt>
                <c:pt idx="9">
                  <c:v>3</c:v>
                </c:pt>
                <c:pt idx="10">
                  <c:v>3</c:v>
                </c:pt>
                <c:pt idx="11">
                  <c:v>2</c:v>
                </c:pt>
                <c:pt idx="12">
                  <c:v>3</c:v>
                </c:pt>
                <c:pt idx="13">
                  <c:v>3</c:v>
                </c:pt>
                <c:pt idx="14">
                  <c:v>4</c:v>
                </c:pt>
                <c:pt idx="15">
                  <c:v>3</c:v>
                </c:pt>
              </c:numCache>
            </c:numRef>
          </c:val>
        </c:ser>
        <c:ser>
          <c:idx val="2"/>
          <c:order val="2"/>
          <c:tx>
            <c:strRef>
              <c:f>kokkuvõte!$D$9</c:f>
              <c:strCache>
                <c:ptCount val="1"/>
                <c:pt idx="0">
                  <c:v>ENESEHINNANG</c:v>
                </c:pt>
              </c:strCache>
            </c:strRef>
          </c:tx>
          <c:marker>
            <c:symbol val="none"/>
          </c:marker>
          <c:dPt>
            <c:idx val="0"/>
            <c:bubble3D val="0"/>
          </c:dPt>
          <c:cat>
            <c:strRef>
              <c:f>kokkuvõte!$B$10:$B$25</c:f>
              <c:strCache>
                <c:ptCount val="16"/>
                <c:pt idx="0">
                  <c:v>1.1</c:v>
                </c:pt>
                <c:pt idx="1">
                  <c:v>1.2</c:v>
                </c:pt>
                <c:pt idx="2">
                  <c:v>1.3</c:v>
                </c:pt>
                <c:pt idx="3">
                  <c:v>1.4</c:v>
                </c:pt>
                <c:pt idx="4">
                  <c:v>2.1</c:v>
                </c:pt>
                <c:pt idx="5">
                  <c:v>2.2</c:v>
                </c:pt>
                <c:pt idx="6">
                  <c:v>3.1</c:v>
                </c:pt>
                <c:pt idx="7">
                  <c:v>3.2</c:v>
                </c:pt>
                <c:pt idx="8">
                  <c:v>3.3</c:v>
                </c:pt>
                <c:pt idx="9">
                  <c:v>4.1</c:v>
                </c:pt>
                <c:pt idx="10">
                  <c:v>4.2</c:v>
                </c:pt>
                <c:pt idx="11">
                  <c:v>4.3</c:v>
                </c:pt>
                <c:pt idx="12">
                  <c:v>4.4</c:v>
                </c:pt>
                <c:pt idx="13">
                  <c:v>4.5</c:v>
                </c:pt>
                <c:pt idx="14">
                  <c:v>4.6</c:v>
                </c:pt>
                <c:pt idx="15">
                  <c:v>4.7</c:v>
                </c:pt>
              </c:strCache>
            </c:strRef>
          </c:cat>
          <c:val>
            <c:numRef>
              <c:f>kokkuvõte!$D$10:$D$25</c:f>
              <c:numCache>
                <c:formatCode>General</c:formatCode>
                <c:ptCount val="16"/>
                <c:pt idx="0">
                  <c:v>3</c:v>
                </c:pt>
                <c:pt idx="1">
                  <c:v>3</c:v>
                </c:pt>
                <c:pt idx="2">
                  <c:v>2</c:v>
                </c:pt>
                <c:pt idx="3">
                  <c:v>3</c:v>
                </c:pt>
                <c:pt idx="4">
                  <c:v>3</c:v>
                </c:pt>
                <c:pt idx="5">
                  <c:v>4</c:v>
                </c:pt>
                <c:pt idx="6">
                  <c:v>2</c:v>
                </c:pt>
                <c:pt idx="7">
                  <c:v>3</c:v>
                </c:pt>
                <c:pt idx="8">
                  <c:v>3</c:v>
                </c:pt>
                <c:pt idx="9">
                  <c:v>3</c:v>
                </c:pt>
                <c:pt idx="10">
                  <c:v>3</c:v>
                </c:pt>
                <c:pt idx="11">
                  <c:v>2</c:v>
                </c:pt>
                <c:pt idx="12">
                  <c:v>3</c:v>
                </c:pt>
                <c:pt idx="13">
                  <c:v>3</c:v>
                </c:pt>
                <c:pt idx="14">
                  <c:v>4</c:v>
                </c:pt>
                <c:pt idx="15">
                  <c:v>3</c:v>
                </c:pt>
              </c:numCache>
            </c:numRef>
          </c:val>
        </c:ser>
        <c:dLbls>
          <c:showLegendKey val="0"/>
          <c:showVal val="0"/>
          <c:showCatName val="0"/>
          <c:showSerName val="0"/>
          <c:showPercent val="0"/>
          <c:showBubbleSize val="0"/>
        </c:dLbls>
        <c:axId val="180239344"/>
        <c:axId val="180617808"/>
      </c:radarChart>
      <c:catAx>
        <c:axId val="180239344"/>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000" b="0" i="0" u="none" strike="noStrike" baseline="0">
                <a:solidFill>
                  <a:srgbClr val="000000"/>
                </a:solidFill>
                <a:latin typeface="Arial Narrow"/>
                <a:ea typeface="Arial Narrow"/>
                <a:cs typeface="Arial Narrow"/>
              </a:defRPr>
            </a:pPr>
            <a:endParaRPr lang="et-EE"/>
          </a:p>
        </c:txPr>
        <c:crossAx val="180617808"/>
        <c:crossesAt val="0"/>
        <c:auto val="0"/>
        <c:lblAlgn val="ctr"/>
        <c:lblOffset val="100"/>
        <c:noMultiLvlLbl val="0"/>
      </c:catAx>
      <c:valAx>
        <c:axId val="180617808"/>
        <c:scaling>
          <c:orientation val="minMax"/>
          <c:max val="4"/>
          <c:min val="0"/>
        </c:scaling>
        <c:delete val="0"/>
        <c:axPos val="l"/>
        <c:majorGridlines>
          <c:spPr>
            <a:ln w="3175">
              <a:solidFill>
                <a:srgbClr val="C0C0C0"/>
              </a:solidFill>
              <a:prstDash val="sysDash"/>
            </a:ln>
          </c:spPr>
        </c:majorGridlines>
        <c:numFmt formatCode="General" sourceLinked="1"/>
        <c:majorTickMark val="cross"/>
        <c:minorTickMark val="none"/>
        <c:tickLblPos val="nextTo"/>
        <c:txPr>
          <a:bodyPr rot="0" vert="horz"/>
          <a:lstStyle/>
          <a:p>
            <a:pPr>
              <a:defRPr/>
            </a:pPr>
            <a:endParaRPr lang="et-EE"/>
          </a:p>
        </c:txPr>
        <c:crossAx val="180239344"/>
        <c:crosses val="autoZero"/>
        <c:crossBetween val="midCat"/>
        <c:majorUnit val="1"/>
        <c:minorUnit val="0.1"/>
      </c:valAx>
      <c:spPr>
        <a:solidFill>
          <a:srgbClr val="FFFFFF"/>
        </a:solidFill>
        <a:ln w="25400">
          <a:noFill/>
        </a:ln>
      </c:spPr>
    </c:plotArea>
    <c:legend>
      <c:legendPos val="r"/>
      <c:layout>
        <c:manualLayout>
          <c:xMode val="edge"/>
          <c:yMode val="edge"/>
          <c:x val="0.47527536282430838"/>
          <c:y val="8.5603112840466927E-2"/>
          <c:w val="0.33516528476627527"/>
          <c:h val="0.24902723735408561"/>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t-E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t-EE"/>
    </a:p>
  </c:txPr>
  <c:printSettings>
    <c:headerFooter alignWithMargins="0"/>
    <c:pageMargins b="1" l="0.75" r="0.75" t="1"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171759518425264"/>
          <c:y val="0.24521164545784491"/>
          <c:w val="0.39646562417540682"/>
          <c:h val="0.60153481776377571"/>
        </c:manualLayout>
      </c:layout>
      <c:radarChart>
        <c:radarStyle val="marker"/>
        <c:varyColors val="0"/>
        <c:ser>
          <c:idx val="0"/>
          <c:order val="0"/>
          <c:tx>
            <c:strRef>
              <c:f>kokkuvõte!$D$30</c:f>
              <c:strCache>
                <c:ptCount val="1"/>
                <c:pt idx="0">
                  <c:v>HETKETASE</c:v>
                </c:pt>
              </c:strCache>
            </c:strRef>
          </c:tx>
          <c:spPr>
            <a:ln w="25400">
              <a:solidFill>
                <a:srgbClr val="666699"/>
              </a:solidFill>
              <a:prstDash val="solid"/>
            </a:ln>
          </c:spPr>
          <c:marker>
            <c:symbol val="none"/>
          </c:marker>
          <c:cat>
            <c:strRef>
              <c:f>kokkuvõte!$B$31:$B$34</c:f>
              <c:strCache>
                <c:ptCount val="4"/>
                <c:pt idx="0">
                  <c:v>E1</c:v>
                </c:pt>
                <c:pt idx="1">
                  <c:v>E2</c:v>
                </c:pt>
                <c:pt idx="2">
                  <c:v>E3</c:v>
                </c:pt>
                <c:pt idx="3">
                  <c:v>E4</c:v>
                </c:pt>
              </c:strCache>
            </c:strRef>
          </c:cat>
          <c:val>
            <c:numRef>
              <c:f>kokkuvõte!$D$31:$D$34</c:f>
              <c:numCache>
                <c:formatCode>0.0</c:formatCode>
                <c:ptCount val="4"/>
                <c:pt idx="0">
                  <c:v>2.6</c:v>
                </c:pt>
                <c:pt idx="1">
                  <c:v>3.6</c:v>
                </c:pt>
                <c:pt idx="2">
                  <c:v>2.375</c:v>
                </c:pt>
                <c:pt idx="3">
                  <c:v>2.7647058823529411</c:v>
                </c:pt>
              </c:numCache>
            </c:numRef>
          </c:val>
        </c:ser>
        <c:ser>
          <c:idx val="1"/>
          <c:order val="1"/>
          <c:tx>
            <c:strRef>
              <c:f>kokkuvõte!$E$30</c:f>
              <c:strCache>
                <c:ptCount val="1"/>
                <c:pt idx="0">
                  <c:v>SIHTMÄRK</c:v>
                </c:pt>
              </c:strCache>
            </c:strRef>
          </c:tx>
          <c:spPr>
            <a:ln w="25400">
              <a:solidFill>
                <a:srgbClr val="FFFF00"/>
              </a:solidFill>
              <a:prstDash val="solid"/>
            </a:ln>
          </c:spPr>
          <c:marker>
            <c:symbol val="none"/>
          </c:marker>
          <c:cat>
            <c:strRef>
              <c:f>kokkuvõte!$B$31:$B$34</c:f>
              <c:strCache>
                <c:ptCount val="4"/>
                <c:pt idx="0">
                  <c:v>E1</c:v>
                </c:pt>
                <c:pt idx="1">
                  <c:v>E2</c:v>
                </c:pt>
                <c:pt idx="2">
                  <c:v>E3</c:v>
                </c:pt>
                <c:pt idx="3">
                  <c:v>E4</c:v>
                </c:pt>
              </c:strCache>
            </c:strRef>
          </c:cat>
          <c:val>
            <c:numRef>
              <c:f>kokkuvõte!$E$31:$E$34</c:f>
              <c:numCache>
                <c:formatCode>0.0</c:formatCode>
                <c:ptCount val="4"/>
                <c:pt idx="0">
                  <c:v>4</c:v>
                </c:pt>
                <c:pt idx="1">
                  <c:v>4</c:v>
                </c:pt>
                <c:pt idx="2">
                  <c:v>4</c:v>
                </c:pt>
                <c:pt idx="3">
                  <c:v>4</c:v>
                </c:pt>
              </c:numCache>
            </c:numRef>
          </c:val>
        </c:ser>
        <c:dLbls>
          <c:showLegendKey val="0"/>
          <c:showVal val="0"/>
          <c:showCatName val="0"/>
          <c:showSerName val="0"/>
          <c:showPercent val="0"/>
          <c:showBubbleSize val="0"/>
        </c:dLbls>
        <c:axId val="180737312"/>
        <c:axId val="309192456"/>
      </c:radarChart>
      <c:catAx>
        <c:axId val="180737312"/>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000" b="0" i="0" u="none" strike="noStrike" baseline="0">
                <a:solidFill>
                  <a:srgbClr val="000000"/>
                </a:solidFill>
                <a:latin typeface="Arial Narrow"/>
                <a:ea typeface="Arial Narrow"/>
                <a:cs typeface="Arial Narrow"/>
              </a:defRPr>
            </a:pPr>
            <a:endParaRPr lang="et-EE"/>
          </a:p>
        </c:txPr>
        <c:crossAx val="309192456"/>
        <c:crossesAt val="0"/>
        <c:auto val="0"/>
        <c:lblAlgn val="ctr"/>
        <c:lblOffset val="100"/>
        <c:noMultiLvlLbl val="0"/>
      </c:catAx>
      <c:valAx>
        <c:axId val="309192456"/>
        <c:scaling>
          <c:orientation val="minMax"/>
          <c:max val="4"/>
          <c:min val="0"/>
        </c:scaling>
        <c:delete val="0"/>
        <c:axPos val="l"/>
        <c:majorGridlines>
          <c:spPr>
            <a:ln w="3175">
              <a:solidFill>
                <a:srgbClr val="C0C0C0"/>
              </a:solidFill>
              <a:prstDash val="sysDash"/>
            </a:ln>
          </c:spPr>
        </c:majorGridlines>
        <c:numFmt formatCode="0" sourceLinked="0"/>
        <c:majorTickMark val="cross"/>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t-EE"/>
          </a:p>
        </c:txPr>
        <c:crossAx val="180737312"/>
        <c:crosses val="autoZero"/>
        <c:crossBetween val="midCat"/>
        <c:majorUnit val="1"/>
        <c:minorUnit val="0.1"/>
      </c:valAx>
      <c:spPr>
        <a:solidFill>
          <a:srgbClr val="FFFFFF"/>
        </a:solidFill>
        <a:ln w="25400">
          <a:noFill/>
        </a:ln>
      </c:spPr>
    </c:plotArea>
    <c:legend>
      <c:legendPos val="r"/>
      <c:layout>
        <c:manualLayout>
          <c:xMode val="edge"/>
          <c:yMode val="edge"/>
          <c:x val="0.40151614168082606"/>
          <c:y val="0.1609201423317107"/>
          <c:w val="0.47727390426211397"/>
          <c:h val="8.4291503126134176E-2"/>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t-EE"/>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t-EE"/>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837209302325577E-2"/>
          <c:y val="0.1010105992078954"/>
          <c:w val="0.85465116279069764"/>
          <c:h val="0.72222578433645213"/>
        </c:manualLayout>
      </c:layout>
      <c:barChart>
        <c:barDir val="col"/>
        <c:grouping val="clustered"/>
        <c:varyColors val="0"/>
        <c:ser>
          <c:idx val="0"/>
          <c:order val="0"/>
          <c:tx>
            <c:strRef>
              <c:f>kokkuvõte!$D$30</c:f>
              <c:strCache>
                <c:ptCount val="1"/>
                <c:pt idx="0">
                  <c:v>HETKETASE</c:v>
                </c:pt>
              </c:strCache>
            </c:strRef>
          </c:tx>
          <c:spPr>
            <a:solidFill>
              <a:srgbClr val="D9D9D9"/>
            </a:solidFill>
            <a:ln w="25400">
              <a:noFill/>
            </a:ln>
          </c:spPr>
          <c:invertIfNegative val="0"/>
          <c:dPt>
            <c:idx val="4"/>
            <c:invertIfNegative val="0"/>
            <c:bubble3D val="0"/>
            <c:spPr>
              <a:solidFill>
                <a:srgbClr val="4F81BD"/>
              </a:solidFill>
              <a:ln w="25400">
                <a:noFill/>
              </a:ln>
            </c:spPr>
          </c:dPt>
          <c:cat>
            <c:strRef>
              <c:f>kokkuvõte!$B$31:$B$35</c:f>
              <c:strCache>
                <c:ptCount val="5"/>
                <c:pt idx="0">
                  <c:v>E1</c:v>
                </c:pt>
                <c:pt idx="1">
                  <c:v>E2</c:v>
                </c:pt>
                <c:pt idx="2">
                  <c:v>E3</c:v>
                </c:pt>
                <c:pt idx="3">
                  <c:v>E4</c:v>
                </c:pt>
                <c:pt idx="4">
                  <c:v>Keskmine</c:v>
                </c:pt>
              </c:strCache>
            </c:strRef>
          </c:cat>
          <c:val>
            <c:numRef>
              <c:f>kokkuvõte!$D$31:$D$35</c:f>
              <c:numCache>
                <c:formatCode>0.0</c:formatCode>
                <c:ptCount val="5"/>
                <c:pt idx="0">
                  <c:v>2.6</c:v>
                </c:pt>
                <c:pt idx="1">
                  <c:v>3.6</c:v>
                </c:pt>
                <c:pt idx="2">
                  <c:v>2.375</c:v>
                </c:pt>
                <c:pt idx="3">
                  <c:v>2.7647058823529411</c:v>
                </c:pt>
                <c:pt idx="4">
                  <c:v>2.8349264705882353</c:v>
                </c:pt>
              </c:numCache>
            </c:numRef>
          </c:val>
        </c:ser>
        <c:dLbls>
          <c:showLegendKey val="0"/>
          <c:showVal val="0"/>
          <c:showCatName val="0"/>
          <c:showSerName val="0"/>
          <c:showPercent val="0"/>
          <c:showBubbleSize val="0"/>
        </c:dLbls>
        <c:gapWidth val="150"/>
        <c:axId val="309258264"/>
        <c:axId val="309258648"/>
      </c:barChart>
      <c:catAx>
        <c:axId val="309258264"/>
        <c:scaling>
          <c:orientation val="minMax"/>
        </c:scaling>
        <c:delete val="0"/>
        <c:axPos val="b"/>
        <c:numFmt formatCode="General" sourceLinked="1"/>
        <c:majorTickMark val="out"/>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t-EE"/>
          </a:p>
        </c:txPr>
        <c:crossAx val="309258648"/>
        <c:crossesAt val="0"/>
        <c:auto val="1"/>
        <c:lblAlgn val="ctr"/>
        <c:lblOffset val="100"/>
        <c:tickLblSkip val="1"/>
        <c:tickMarkSkip val="1"/>
        <c:noMultiLvlLbl val="0"/>
      </c:catAx>
      <c:valAx>
        <c:axId val="309258648"/>
        <c:scaling>
          <c:orientation val="minMax"/>
          <c:max val="4"/>
          <c:min val="0"/>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t-EE"/>
          </a:p>
        </c:txPr>
        <c:crossAx val="309258264"/>
        <c:crosses val="autoZero"/>
        <c:crossBetween val="between"/>
        <c:majorUnit val="1"/>
        <c:minorUnit val="1"/>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t-EE"/>
    </a:p>
  </c:txPr>
  <c:printSettings>
    <c:headerFooter alignWithMargins="0"/>
    <c:pageMargins b="1" l="0.75" r="0.75" t="1" header="0.51180555555555551" footer="0.51180555555555551"/>
    <c:pageSetup firstPageNumber="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t-E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71893197396996"/>
          <c:y val="0.22598994741981937"/>
          <c:w val="0.26342743894291348"/>
          <c:h val="0.58192411460603488"/>
        </c:manualLayout>
      </c:layout>
      <c:radarChart>
        <c:radarStyle val="marker"/>
        <c:varyColors val="0"/>
        <c:ser>
          <c:idx val="0"/>
          <c:order val="0"/>
          <c:tx>
            <c:strRef>
              <c:f>kokkuvõte!$H$9</c:f>
              <c:strCache>
                <c:ptCount val="1"/>
                <c:pt idx="0">
                  <c:v>SIHTMÄRK</c:v>
                </c:pt>
              </c:strCache>
            </c:strRef>
          </c:tx>
          <c:spPr>
            <a:ln w="25400">
              <a:solidFill>
                <a:srgbClr val="FFFF00"/>
              </a:solidFill>
              <a:prstDash val="solid"/>
            </a:ln>
          </c:spPr>
          <c:marker>
            <c:symbol val="none"/>
          </c:marker>
          <c:cat>
            <c:strRef>
              <c:f>kokkuvõte!$B$10:$B$25</c:f>
              <c:strCache>
                <c:ptCount val="16"/>
                <c:pt idx="0">
                  <c:v>1.1</c:v>
                </c:pt>
                <c:pt idx="1">
                  <c:v>1.2</c:v>
                </c:pt>
                <c:pt idx="2">
                  <c:v>1.3</c:v>
                </c:pt>
                <c:pt idx="3">
                  <c:v>1.4</c:v>
                </c:pt>
                <c:pt idx="4">
                  <c:v>2.1</c:v>
                </c:pt>
                <c:pt idx="5">
                  <c:v>2.2</c:v>
                </c:pt>
                <c:pt idx="6">
                  <c:v>3.1</c:v>
                </c:pt>
                <c:pt idx="7">
                  <c:v>3.2</c:v>
                </c:pt>
                <c:pt idx="8">
                  <c:v>3.3</c:v>
                </c:pt>
                <c:pt idx="9">
                  <c:v>4.1</c:v>
                </c:pt>
                <c:pt idx="10">
                  <c:v>4.2</c:v>
                </c:pt>
                <c:pt idx="11">
                  <c:v>4.3</c:v>
                </c:pt>
                <c:pt idx="12">
                  <c:v>4.4</c:v>
                </c:pt>
                <c:pt idx="13">
                  <c:v>4.5</c:v>
                </c:pt>
                <c:pt idx="14">
                  <c:v>4.6</c:v>
                </c:pt>
                <c:pt idx="15">
                  <c:v>4.7</c:v>
                </c:pt>
              </c:strCache>
            </c:strRef>
          </c:cat>
          <c:val>
            <c:numRef>
              <c:f>kokkuvõte!$H$10:$H$25</c:f>
              <c:numCache>
                <c:formatCode>General</c:formatCode>
                <c:ptCount val="16"/>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numCache>
            </c:numRef>
          </c:val>
        </c:ser>
        <c:ser>
          <c:idx val="1"/>
          <c:order val="1"/>
          <c:tx>
            <c:strRef>
              <c:f>kokkuvõte!$G$9</c:f>
              <c:strCache>
                <c:ptCount val="1"/>
                <c:pt idx="0">
                  <c:v>KESKMINE</c:v>
                </c:pt>
              </c:strCache>
            </c:strRef>
          </c:tx>
          <c:marker>
            <c:symbol val="none"/>
          </c:marker>
          <c:cat>
            <c:strRef>
              <c:f>kokkuvõte!$B$10:$B$25</c:f>
              <c:strCache>
                <c:ptCount val="16"/>
                <c:pt idx="0">
                  <c:v>1.1</c:v>
                </c:pt>
                <c:pt idx="1">
                  <c:v>1.2</c:v>
                </c:pt>
                <c:pt idx="2">
                  <c:v>1.3</c:v>
                </c:pt>
                <c:pt idx="3">
                  <c:v>1.4</c:v>
                </c:pt>
                <c:pt idx="4">
                  <c:v>2.1</c:v>
                </c:pt>
                <c:pt idx="5">
                  <c:v>2.2</c:v>
                </c:pt>
                <c:pt idx="6">
                  <c:v>3.1</c:v>
                </c:pt>
                <c:pt idx="7">
                  <c:v>3.2</c:v>
                </c:pt>
                <c:pt idx="8">
                  <c:v>3.3</c:v>
                </c:pt>
                <c:pt idx="9">
                  <c:v>4.1</c:v>
                </c:pt>
                <c:pt idx="10">
                  <c:v>4.2</c:v>
                </c:pt>
                <c:pt idx="11">
                  <c:v>4.3</c:v>
                </c:pt>
                <c:pt idx="12">
                  <c:v>4.4</c:v>
                </c:pt>
                <c:pt idx="13">
                  <c:v>4.5</c:v>
                </c:pt>
                <c:pt idx="14">
                  <c:v>4.6</c:v>
                </c:pt>
                <c:pt idx="15">
                  <c:v>4.7</c:v>
                </c:pt>
              </c:strCache>
            </c:strRef>
          </c:cat>
          <c:val>
            <c:numRef>
              <c:f>kokkuvõte!$G$10:$G$25</c:f>
              <c:numCache>
                <c:formatCode>0.0</c:formatCode>
                <c:ptCount val="16"/>
                <c:pt idx="0">
                  <c:v>3</c:v>
                </c:pt>
                <c:pt idx="1">
                  <c:v>2.3333333333333335</c:v>
                </c:pt>
                <c:pt idx="2">
                  <c:v>2</c:v>
                </c:pt>
                <c:pt idx="3">
                  <c:v>3</c:v>
                </c:pt>
                <c:pt idx="4">
                  <c:v>3</c:v>
                </c:pt>
                <c:pt idx="5">
                  <c:v>4</c:v>
                </c:pt>
                <c:pt idx="6">
                  <c:v>1.6666666666666667</c:v>
                </c:pt>
                <c:pt idx="7">
                  <c:v>2.6666666666666665</c:v>
                </c:pt>
                <c:pt idx="8">
                  <c:v>3</c:v>
                </c:pt>
                <c:pt idx="9">
                  <c:v>3</c:v>
                </c:pt>
                <c:pt idx="10">
                  <c:v>3</c:v>
                </c:pt>
                <c:pt idx="11">
                  <c:v>2</c:v>
                </c:pt>
                <c:pt idx="12">
                  <c:v>2.3333333333333335</c:v>
                </c:pt>
                <c:pt idx="13">
                  <c:v>2.6666666666666665</c:v>
                </c:pt>
                <c:pt idx="14">
                  <c:v>4</c:v>
                </c:pt>
                <c:pt idx="15">
                  <c:v>2.6666666666666665</c:v>
                </c:pt>
              </c:numCache>
            </c:numRef>
          </c:val>
        </c:ser>
        <c:dLbls>
          <c:showLegendKey val="0"/>
          <c:showVal val="0"/>
          <c:showCatName val="0"/>
          <c:showSerName val="0"/>
          <c:showPercent val="0"/>
          <c:showBubbleSize val="0"/>
        </c:dLbls>
        <c:axId val="309318088"/>
        <c:axId val="309318472"/>
      </c:radarChart>
      <c:catAx>
        <c:axId val="309318088"/>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000" b="0" i="0" u="none" strike="noStrike" baseline="0">
                <a:solidFill>
                  <a:srgbClr val="000000"/>
                </a:solidFill>
                <a:latin typeface="Arial Narrow"/>
                <a:ea typeface="Arial Narrow"/>
                <a:cs typeface="Arial Narrow"/>
              </a:defRPr>
            </a:pPr>
            <a:endParaRPr lang="et-EE"/>
          </a:p>
        </c:txPr>
        <c:crossAx val="309318472"/>
        <c:crossesAt val="0"/>
        <c:auto val="0"/>
        <c:lblAlgn val="ctr"/>
        <c:lblOffset val="100"/>
        <c:noMultiLvlLbl val="0"/>
      </c:catAx>
      <c:valAx>
        <c:axId val="309318472"/>
        <c:scaling>
          <c:orientation val="minMax"/>
          <c:max val="4"/>
          <c:min val="0"/>
        </c:scaling>
        <c:delete val="0"/>
        <c:axPos val="l"/>
        <c:majorGridlines>
          <c:spPr>
            <a:ln w="3175">
              <a:solidFill>
                <a:srgbClr val="C0C0C0"/>
              </a:solidFill>
              <a:prstDash val="sysDash"/>
            </a:ln>
          </c:spPr>
        </c:majorGridlines>
        <c:numFmt formatCode="General" sourceLinked="1"/>
        <c:majorTickMark val="cross"/>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t-EE"/>
          </a:p>
        </c:txPr>
        <c:crossAx val="309318088"/>
        <c:crosses val="autoZero"/>
        <c:crossBetween val="midCat"/>
        <c:majorUnit val="1"/>
        <c:minorUnit val="0.1"/>
      </c:valAx>
      <c:spPr>
        <a:solidFill>
          <a:srgbClr val="FFFFFF"/>
        </a:solidFill>
        <a:ln w="25400">
          <a:noFill/>
        </a:ln>
      </c:spPr>
    </c:plotArea>
    <c:legend>
      <c:legendPos val="r"/>
      <c:layout>
        <c:manualLayout>
          <c:xMode val="edge"/>
          <c:yMode val="edge"/>
          <c:x val="0.40665012419342955"/>
          <c:y val="0.11864472239540516"/>
          <c:w val="0.47570391886778551"/>
          <c:h val="0.12429447108090065"/>
        </c:manualLayout>
      </c:layout>
      <c:overlay val="0"/>
      <c:spPr>
        <a:noFill/>
        <a:ln w="25400">
          <a:noFill/>
        </a:ln>
      </c:spPr>
      <c:txPr>
        <a:bodyPr/>
        <a:lstStyle/>
        <a:p>
          <a:pPr>
            <a:defRPr sz="920" b="0" i="0" u="none" strike="noStrike" baseline="0">
              <a:solidFill>
                <a:srgbClr val="000000"/>
              </a:solidFill>
              <a:latin typeface="Calibri"/>
              <a:ea typeface="Calibri"/>
              <a:cs typeface="Calibri"/>
            </a:defRPr>
          </a:pPr>
          <a:endParaRPr lang="et-E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t-EE"/>
    </a:p>
  </c:txPr>
  <c:printSettings>
    <c:headerFooter alignWithMargins="0"/>
    <c:pageMargins b="1" l="0.75" r="0.75" t="1"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438150</xdr:colOff>
      <xdr:row>0</xdr:row>
      <xdr:rowOff>0</xdr:rowOff>
    </xdr:from>
    <xdr:to>
      <xdr:col>9</xdr:col>
      <xdr:colOff>133350</xdr:colOff>
      <xdr:row>5</xdr:row>
      <xdr:rowOff>76200</xdr:rowOff>
    </xdr:to>
    <xdr:pic>
      <xdr:nvPicPr>
        <xdr:cNvPr id="102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05150" y="0"/>
          <a:ext cx="1524000" cy="6953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9</xdr:col>
      <xdr:colOff>257175</xdr:colOff>
      <xdr:row>1</xdr:row>
      <xdr:rowOff>142875</xdr:rowOff>
    </xdr:from>
    <xdr:to>
      <xdr:col>11</xdr:col>
      <xdr:colOff>342900</xdr:colOff>
      <xdr:row>4</xdr:row>
      <xdr:rowOff>28575</xdr:rowOff>
    </xdr:to>
    <xdr:pic>
      <xdr:nvPicPr>
        <xdr:cNvPr id="1026"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52975" y="257175"/>
          <a:ext cx="1304925" cy="2952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533400</xdr:colOff>
      <xdr:row>0</xdr:row>
      <xdr:rowOff>19050</xdr:rowOff>
    </xdr:from>
    <xdr:to>
      <xdr:col>6</xdr:col>
      <xdr:colOff>504825</xdr:colOff>
      <xdr:row>5</xdr:row>
      <xdr:rowOff>76200</xdr:rowOff>
    </xdr:to>
    <xdr:pic>
      <xdr:nvPicPr>
        <xdr:cNvPr id="1027" name="Pictur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81200" y="19050"/>
          <a:ext cx="1190625" cy="67627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333375</xdr:colOff>
      <xdr:row>7</xdr:row>
      <xdr:rowOff>133350</xdr:rowOff>
    </xdr:from>
    <xdr:to>
      <xdr:col>14</xdr:col>
      <xdr:colOff>133350</xdr:colOff>
      <xdr:row>18</xdr:row>
      <xdr:rowOff>104775</xdr:rowOff>
    </xdr:to>
    <xdr:graphicFrame macro="">
      <xdr:nvGraphicFramePr>
        <xdr:cNvPr id="163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409575</xdr:colOff>
      <xdr:row>30</xdr:row>
      <xdr:rowOff>0</xdr:rowOff>
    </xdr:from>
    <xdr:to>
      <xdr:col>13</xdr:col>
      <xdr:colOff>209550</xdr:colOff>
      <xdr:row>43</xdr:row>
      <xdr:rowOff>123825</xdr:rowOff>
    </xdr:to>
    <xdr:graphicFrame macro="">
      <xdr:nvGraphicFramePr>
        <xdr:cNvPr id="163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57150</xdr:colOff>
      <xdr:row>38</xdr:row>
      <xdr:rowOff>123825</xdr:rowOff>
    </xdr:from>
    <xdr:to>
      <xdr:col>3</xdr:col>
      <xdr:colOff>371475</xdr:colOff>
      <xdr:row>51</xdr:row>
      <xdr:rowOff>123825</xdr:rowOff>
    </xdr:to>
    <xdr:graphicFrame macro="">
      <xdr:nvGraphicFramePr>
        <xdr:cNvPr id="163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276225</xdr:colOff>
      <xdr:row>18</xdr:row>
      <xdr:rowOff>209550</xdr:rowOff>
    </xdr:from>
    <xdr:to>
      <xdr:col>14</xdr:col>
      <xdr:colOff>333375</xdr:colOff>
      <xdr:row>25</xdr:row>
      <xdr:rowOff>38100</xdr:rowOff>
    </xdr:to>
    <xdr:graphicFrame macro="">
      <xdr:nvGraphicFramePr>
        <xdr:cNvPr id="1638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0.09849</cdr:x>
      <cdr:y>0.81912</cdr:y>
    </cdr:from>
    <cdr:to>
      <cdr:x>0.12179</cdr:x>
      <cdr:y>0.91457</cdr:y>
    </cdr:to>
    <cdr:sp macro="" textlink="">
      <cdr:nvSpPr>
        <cdr:cNvPr id="18433" name="Text Box 1"/>
        <cdr:cNvSpPr txBox="1">
          <a:spLocks xmlns:a="http://schemas.openxmlformats.org/drawingml/2006/main" noChangeArrowheads="1"/>
        </cdr:cNvSpPr>
      </cdr:nvSpPr>
      <cdr:spPr bwMode="auto">
        <a:xfrm xmlns:a="http://schemas.openxmlformats.org/drawingml/2006/main">
          <a:off x="326811" y="1555788"/>
          <a:ext cx="76581" cy="18092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77"/>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t-EE"/>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voru.e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B1:P41"/>
  <sheetViews>
    <sheetView topLeftCell="A22" zoomScaleSheetLayoutView="70" workbookViewId="0"/>
  </sheetViews>
  <sheetFormatPr defaultRowHeight="12.75" x14ac:dyDescent="0.2"/>
  <cols>
    <col min="1" max="2" width="1.7109375" style="1" customWidth="1"/>
    <col min="3" max="14" width="9.140625" style="1"/>
    <col min="15" max="15" width="18" style="1" customWidth="1"/>
    <col min="16" max="16384" width="9.140625" style="1"/>
  </cols>
  <sheetData>
    <row r="1" spans="3:16" ht="9" customHeight="1" x14ac:dyDescent="0.2"/>
    <row r="2" spans="3:16" ht="14.25" customHeight="1" x14ac:dyDescent="0.2"/>
    <row r="3" spans="3:16" ht="10.5" customHeight="1" x14ac:dyDescent="0.2"/>
    <row r="4" spans="3:16" ht="7.5" customHeight="1" x14ac:dyDescent="0.2"/>
    <row r="5" spans="3:16" ht="7.5" customHeight="1" x14ac:dyDescent="0.2"/>
    <row r="6" spans="3:16" ht="27" customHeight="1" x14ac:dyDescent="0.2">
      <c r="C6" s="303" t="s">
        <v>17</v>
      </c>
      <c r="D6" s="303"/>
      <c r="E6" s="303"/>
      <c r="F6" s="303"/>
      <c r="G6" s="303"/>
      <c r="H6" s="303"/>
      <c r="I6" s="303"/>
      <c r="J6" s="303"/>
      <c r="K6" s="303"/>
      <c r="L6" s="303"/>
      <c r="M6" s="303"/>
      <c r="N6" s="303"/>
      <c r="O6" s="303"/>
      <c r="P6" s="2"/>
    </row>
    <row r="7" spans="3:16" x14ac:dyDescent="0.2">
      <c r="C7" s="303"/>
      <c r="D7" s="303"/>
      <c r="E7" s="303"/>
      <c r="F7" s="303"/>
      <c r="G7" s="303"/>
      <c r="H7" s="303"/>
      <c r="I7" s="303"/>
      <c r="J7" s="303"/>
      <c r="K7" s="303"/>
      <c r="L7" s="303"/>
      <c r="M7" s="303"/>
      <c r="N7" s="303"/>
      <c r="O7" s="303"/>
      <c r="P7" s="2"/>
    </row>
    <row r="8" spans="3:16" ht="12.75" customHeight="1" x14ac:dyDescent="0.2">
      <c r="C8" s="303"/>
      <c r="D8" s="303"/>
      <c r="E8" s="303"/>
      <c r="F8" s="303"/>
      <c r="G8" s="303"/>
      <c r="H8" s="303"/>
      <c r="I8" s="303"/>
      <c r="J8" s="303"/>
      <c r="K8" s="303"/>
      <c r="L8" s="303"/>
      <c r="M8" s="303"/>
      <c r="N8" s="303"/>
      <c r="O8" s="303"/>
      <c r="P8" s="2"/>
    </row>
    <row r="9" spans="3:16" ht="12.75" customHeight="1" x14ac:dyDescent="0.2">
      <c r="C9" s="303"/>
      <c r="D9" s="303"/>
      <c r="E9" s="303"/>
      <c r="F9" s="303"/>
      <c r="G9" s="303"/>
      <c r="H9" s="303"/>
      <c r="I9" s="303"/>
      <c r="J9" s="303"/>
      <c r="K9" s="303"/>
      <c r="L9" s="303"/>
      <c r="M9" s="303"/>
      <c r="N9" s="303"/>
      <c r="O9" s="303"/>
      <c r="P9" s="2"/>
    </row>
    <row r="10" spans="3:16" ht="12.75" customHeight="1" x14ac:dyDescent="0.2">
      <c r="C10" s="303"/>
      <c r="D10" s="303"/>
      <c r="E10" s="303"/>
      <c r="F10" s="303"/>
      <c r="G10" s="303"/>
      <c r="H10" s="303"/>
      <c r="I10" s="303"/>
      <c r="J10" s="303"/>
      <c r="K10" s="303"/>
      <c r="L10" s="303"/>
      <c r="M10" s="303"/>
      <c r="N10" s="303"/>
      <c r="O10" s="303"/>
      <c r="P10" s="2"/>
    </row>
    <row r="11" spans="3:16" ht="12.75" customHeight="1" x14ac:dyDescent="0.2">
      <c r="C11" s="303"/>
      <c r="D11" s="303"/>
      <c r="E11" s="303"/>
      <c r="F11" s="303"/>
      <c r="G11" s="303"/>
      <c r="H11" s="303"/>
      <c r="I11" s="303"/>
      <c r="J11" s="303"/>
      <c r="K11" s="303"/>
      <c r="L11" s="303"/>
      <c r="M11" s="303"/>
      <c r="N11" s="303"/>
      <c r="O11" s="303"/>
      <c r="P11" s="2"/>
    </row>
    <row r="12" spans="3:16" ht="12.75" customHeight="1" x14ac:dyDescent="0.2">
      <c r="C12" s="303"/>
      <c r="D12" s="303"/>
      <c r="E12" s="303"/>
      <c r="F12" s="303"/>
      <c r="G12" s="303"/>
      <c r="H12" s="303"/>
      <c r="I12" s="303"/>
      <c r="J12" s="303"/>
      <c r="K12" s="303"/>
      <c r="L12" s="303"/>
      <c r="M12" s="303"/>
      <c r="N12" s="303"/>
      <c r="O12" s="303"/>
      <c r="P12" s="2"/>
    </row>
    <row r="13" spans="3:16" ht="9.75" customHeight="1" x14ac:dyDescent="0.2">
      <c r="C13" s="303"/>
      <c r="D13" s="303"/>
      <c r="E13" s="303"/>
      <c r="F13" s="303"/>
      <c r="G13" s="303"/>
      <c r="H13" s="303"/>
      <c r="I13" s="303"/>
      <c r="J13" s="303"/>
      <c r="K13" s="303"/>
      <c r="L13" s="303"/>
      <c r="M13" s="303"/>
      <c r="N13" s="303"/>
      <c r="O13" s="303"/>
      <c r="P13" s="2"/>
    </row>
    <row r="14" spans="3:16" x14ac:dyDescent="0.2">
      <c r="C14" s="303"/>
      <c r="D14" s="303"/>
      <c r="E14" s="303"/>
      <c r="F14" s="303"/>
      <c r="G14" s="303"/>
      <c r="H14" s="303"/>
      <c r="I14" s="303"/>
      <c r="J14" s="303"/>
      <c r="K14" s="303"/>
      <c r="L14" s="303"/>
      <c r="M14" s="303"/>
      <c r="N14" s="303"/>
      <c r="O14" s="303"/>
      <c r="P14" s="2"/>
    </row>
    <row r="15" spans="3:16" x14ac:dyDescent="0.2">
      <c r="C15" s="303"/>
      <c r="D15" s="303"/>
      <c r="E15" s="303"/>
      <c r="F15" s="303"/>
      <c r="G15" s="303"/>
      <c r="H15" s="303"/>
      <c r="I15" s="303"/>
      <c r="J15" s="303"/>
      <c r="K15" s="303"/>
      <c r="L15" s="303"/>
      <c r="M15" s="303"/>
      <c r="N15" s="303"/>
      <c r="O15" s="303"/>
      <c r="P15" s="2"/>
    </row>
    <row r="16" spans="3:16" ht="3.75" customHeight="1" x14ac:dyDescent="0.2">
      <c r="C16" s="3"/>
      <c r="D16" s="3"/>
      <c r="E16" s="3"/>
      <c r="F16" s="3"/>
      <c r="G16" s="3"/>
      <c r="H16" s="3"/>
      <c r="I16" s="3"/>
      <c r="J16" s="3"/>
      <c r="K16" s="3"/>
      <c r="L16" s="3"/>
      <c r="M16" s="4"/>
      <c r="N16" s="4"/>
      <c r="O16" s="4"/>
    </row>
    <row r="17" spans="2:16" ht="18" customHeight="1" x14ac:dyDescent="0.25">
      <c r="B17" s="304" t="s">
        <v>18</v>
      </c>
      <c r="C17" s="304"/>
      <c r="D17" s="304"/>
      <c r="E17" s="304"/>
      <c r="F17" s="304"/>
      <c r="G17" s="304"/>
      <c r="H17" s="304"/>
      <c r="I17" s="304"/>
      <c r="J17" s="304"/>
      <c r="K17" s="304"/>
      <c r="L17" s="304"/>
      <c r="M17" s="304"/>
      <c r="N17" s="304"/>
      <c r="O17" s="304"/>
    </row>
    <row r="18" spans="2:16" ht="4.5" customHeight="1" x14ac:dyDescent="0.25">
      <c r="B18" s="5"/>
      <c r="C18" s="6"/>
      <c r="D18" s="6"/>
      <c r="E18" s="6"/>
      <c r="F18" s="6"/>
      <c r="G18" s="6"/>
      <c r="H18" s="6"/>
      <c r="I18" s="6"/>
      <c r="J18" s="6"/>
      <c r="K18" s="6"/>
      <c r="L18" s="6"/>
      <c r="M18" s="6"/>
      <c r="N18" s="6"/>
      <c r="O18" s="7"/>
    </row>
    <row r="19" spans="2:16" ht="18.75" customHeight="1" x14ac:dyDescent="0.2">
      <c r="B19" s="5"/>
      <c r="C19" s="305" t="s">
        <v>19</v>
      </c>
      <c r="D19" s="305"/>
      <c r="E19" s="305"/>
      <c r="F19" s="305"/>
      <c r="G19" s="305"/>
      <c r="H19" s="305"/>
      <c r="I19" s="305"/>
      <c r="J19" s="305"/>
      <c r="K19" s="305"/>
      <c r="L19" s="305"/>
      <c r="M19" s="305"/>
      <c r="N19" s="305"/>
      <c r="O19" s="305"/>
      <c r="P19" s="8"/>
    </row>
    <row r="20" spans="2:16" ht="57.75" customHeight="1" x14ac:dyDescent="0.2">
      <c r="B20" s="5"/>
      <c r="C20" s="305"/>
      <c r="D20" s="305"/>
      <c r="E20" s="305"/>
      <c r="F20" s="305"/>
      <c r="G20" s="305"/>
      <c r="H20" s="305"/>
      <c r="I20" s="305"/>
      <c r="J20" s="305"/>
      <c r="K20" s="305"/>
      <c r="L20" s="305"/>
      <c r="M20" s="305"/>
      <c r="N20" s="305"/>
      <c r="O20" s="305"/>
      <c r="P20" s="8"/>
    </row>
    <row r="21" spans="2:16" x14ac:dyDescent="0.2">
      <c r="B21" s="5"/>
      <c r="C21" s="9"/>
      <c r="D21" s="9"/>
      <c r="E21" s="9"/>
      <c r="F21" s="9"/>
      <c r="G21" s="9"/>
      <c r="H21" s="9"/>
      <c r="I21" s="9"/>
      <c r="J21" s="9"/>
      <c r="K21" s="9"/>
      <c r="L21" s="9"/>
      <c r="M21" s="9"/>
      <c r="N21" s="9"/>
      <c r="O21" s="10"/>
      <c r="P21" s="8"/>
    </row>
    <row r="22" spans="2:16" ht="15" customHeight="1" x14ac:dyDescent="0.2">
      <c r="B22" s="5"/>
      <c r="C22" s="306" t="s">
        <v>20</v>
      </c>
      <c r="D22" s="306"/>
      <c r="E22" s="306"/>
      <c r="F22" s="306"/>
      <c r="G22" s="306"/>
      <c r="H22" s="306"/>
      <c r="I22" s="306"/>
      <c r="J22" s="306"/>
      <c r="K22" s="306"/>
      <c r="L22" s="306"/>
      <c r="M22" s="306"/>
      <c r="N22" s="306"/>
      <c r="O22" s="306"/>
      <c r="P22" s="8"/>
    </row>
    <row r="23" spans="2:16" ht="149.25" customHeight="1" x14ac:dyDescent="0.2">
      <c r="B23" s="5"/>
      <c r="C23" s="307" t="s">
        <v>21</v>
      </c>
      <c r="D23" s="307"/>
      <c r="E23" s="307"/>
      <c r="F23" s="307"/>
      <c r="G23" s="307"/>
      <c r="H23" s="307"/>
      <c r="I23" s="307"/>
      <c r="J23" s="307"/>
      <c r="K23" s="307"/>
      <c r="L23" s="307"/>
      <c r="M23" s="307"/>
      <c r="N23" s="307"/>
      <c r="O23" s="307"/>
      <c r="P23" s="8"/>
    </row>
    <row r="24" spans="2:16" ht="15" customHeight="1" x14ac:dyDescent="0.2">
      <c r="B24" s="5"/>
      <c r="C24" s="306" t="s">
        <v>22</v>
      </c>
      <c r="D24" s="306"/>
      <c r="E24" s="306"/>
      <c r="F24" s="306"/>
      <c r="G24" s="306"/>
      <c r="H24" s="306"/>
      <c r="I24" s="306"/>
      <c r="J24" s="306"/>
      <c r="K24" s="306"/>
      <c r="L24" s="306"/>
      <c r="M24" s="306"/>
      <c r="N24" s="306"/>
      <c r="O24" s="306"/>
      <c r="P24" s="8"/>
    </row>
    <row r="25" spans="2:16" ht="118.5" customHeight="1" x14ac:dyDescent="0.2">
      <c r="B25" s="5"/>
      <c r="C25" s="307" t="s">
        <v>23</v>
      </c>
      <c r="D25" s="307"/>
      <c r="E25" s="307"/>
      <c r="F25" s="307"/>
      <c r="G25" s="307"/>
      <c r="H25" s="307"/>
      <c r="I25" s="307"/>
      <c r="J25" s="307"/>
      <c r="K25" s="307"/>
      <c r="L25" s="307"/>
      <c r="M25" s="307"/>
      <c r="N25" s="307"/>
      <c r="O25" s="307"/>
      <c r="P25" s="8"/>
    </row>
    <row r="26" spans="2:16" ht="15" customHeight="1" x14ac:dyDescent="0.2">
      <c r="B26" s="5"/>
      <c r="C26" s="308" t="s">
        <v>24</v>
      </c>
      <c r="D26" s="308"/>
      <c r="E26" s="308"/>
      <c r="F26" s="308"/>
      <c r="G26" s="308"/>
      <c r="H26" s="308"/>
      <c r="I26" s="308"/>
      <c r="J26" s="308"/>
      <c r="K26" s="308"/>
      <c r="L26" s="308"/>
      <c r="M26" s="308"/>
      <c r="N26" s="308"/>
      <c r="O26" s="308"/>
      <c r="P26" s="8"/>
    </row>
    <row r="27" spans="2:16" ht="91.5" customHeight="1" x14ac:dyDescent="0.2">
      <c r="B27" s="5"/>
      <c r="C27" s="302" t="s">
        <v>25</v>
      </c>
      <c r="D27" s="302"/>
      <c r="E27" s="302"/>
      <c r="F27" s="302"/>
      <c r="G27" s="302"/>
      <c r="H27" s="302"/>
      <c r="I27" s="302"/>
      <c r="J27" s="302"/>
      <c r="K27" s="302"/>
      <c r="L27" s="302"/>
      <c r="M27" s="302"/>
      <c r="N27" s="302"/>
      <c r="O27" s="302"/>
      <c r="P27" s="8"/>
    </row>
    <row r="28" spans="2:16" ht="55.5" customHeight="1" x14ac:dyDescent="0.2">
      <c r="B28" s="5"/>
      <c r="C28" s="302" t="s">
        <v>26</v>
      </c>
      <c r="D28" s="302"/>
      <c r="E28" s="302"/>
      <c r="F28" s="302"/>
      <c r="G28" s="302"/>
      <c r="H28" s="302"/>
      <c r="I28" s="302"/>
      <c r="J28" s="302"/>
      <c r="K28" s="302"/>
      <c r="L28" s="302"/>
      <c r="M28" s="302"/>
      <c r="N28" s="302"/>
      <c r="O28" s="302"/>
      <c r="P28" s="8"/>
    </row>
    <row r="29" spans="2:16" ht="67.5" customHeight="1" x14ac:dyDescent="0.2">
      <c r="B29" s="5"/>
      <c r="C29" s="302" t="s">
        <v>27</v>
      </c>
      <c r="D29" s="302"/>
      <c r="E29" s="302"/>
      <c r="F29" s="302"/>
      <c r="G29" s="302"/>
      <c r="H29" s="302"/>
      <c r="I29" s="302"/>
      <c r="J29" s="302"/>
      <c r="K29" s="302"/>
      <c r="L29" s="302"/>
      <c r="M29" s="302"/>
      <c r="N29" s="302"/>
      <c r="O29" s="302"/>
      <c r="P29" s="8"/>
    </row>
    <row r="30" spans="2:16" ht="54" customHeight="1" x14ac:dyDescent="0.2">
      <c r="B30" s="5"/>
      <c r="C30" s="302" t="s">
        <v>494</v>
      </c>
      <c r="D30" s="302"/>
      <c r="E30" s="302"/>
      <c r="F30" s="302"/>
      <c r="G30" s="302"/>
      <c r="H30" s="302"/>
      <c r="I30" s="302"/>
      <c r="J30" s="302"/>
      <c r="K30" s="302"/>
      <c r="L30" s="302"/>
      <c r="M30" s="302"/>
      <c r="N30" s="302"/>
      <c r="O30" s="302"/>
      <c r="P30" s="8"/>
    </row>
    <row r="31" spans="2:16" ht="31.5" customHeight="1" x14ac:dyDescent="0.2">
      <c r="B31" s="5"/>
      <c r="C31" s="302" t="s">
        <v>495</v>
      </c>
      <c r="D31" s="302"/>
      <c r="E31" s="302"/>
      <c r="F31" s="302"/>
      <c r="G31" s="302"/>
      <c r="H31" s="302"/>
      <c r="I31" s="302"/>
      <c r="J31" s="302"/>
      <c r="K31" s="302"/>
      <c r="L31" s="302"/>
      <c r="M31" s="302"/>
      <c r="N31" s="302"/>
      <c r="O31" s="302"/>
      <c r="P31" s="8"/>
    </row>
    <row r="32" spans="2:16" ht="105" customHeight="1" x14ac:dyDescent="0.2">
      <c r="B32" s="5"/>
      <c r="C32" s="302" t="s">
        <v>496</v>
      </c>
      <c r="D32" s="302"/>
      <c r="E32" s="302"/>
      <c r="F32" s="302"/>
      <c r="G32" s="302"/>
      <c r="H32" s="302"/>
      <c r="I32" s="302"/>
      <c r="J32" s="302"/>
      <c r="K32" s="302"/>
      <c r="L32" s="302"/>
      <c r="M32" s="302"/>
      <c r="N32" s="302"/>
      <c r="O32" s="302"/>
      <c r="P32" s="8"/>
    </row>
    <row r="33" spans="2:16" ht="54" customHeight="1" x14ac:dyDescent="0.2">
      <c r="B33" s="5"/>
      <c r="C33" s="302" t="s">
        <v>497</v>
      </c>
      <c r="D33" s="302"/>
      <c r="E33" s="302"/>
      <c r="F33" s="302"/>
      <c r="G33" s="302"/>
      <c r="H33" s="302"/>
      <c r="I33" s="302"/>
      <c r="J33" s="302"/>
      <c r="K33" s="302"/>
      <c r="L33" s="302"/>
      <c r="M33" s="302"/>
      <c r="N33" s="302"/>
      <c r="O33" s="302"/>
      <c r="P33" s="8"/>
    </row>
    <row r="34" spans="2:16" ht="71.25" customHeight="1" x14ac:dyDescent="0.2">
      <c r="B34" s="5"/>
      <c r="C34" s="302" t="s">
        <v>498</v>
      </c>
      <c r="D34" s="302"/>
      <c r="E34" s="302"/>
      <c r="F34" s="302"/>
      <c r="G34" s="302"/>
      <c r="H34" s="302"/>
      <c r="I34" s="302"/>
      <c r="J34" s="302"/>
      <c r="K34" s="302"/>
      <c r="L34" s="302"/>
      <c r="M34" s="302"/>
      <c r="N34" s="302"/>
      <c r="O34" s="302"/>
      <c r="P34" s="8"/>
    </row>
    <row r="35" spans="2:16" ht="41.25" customHeight="1" x14ac:dyDescent="0.2">
      <c r="B35" s="5"/>
      <c r="C35" s="302" t="s">
        <v>499</v>
      </c>
      <c r="D35" s="302"/>
      <c r="E35" s="302"/>
      <c r="F35" s="302"/>
      <c r="G35" s="302"/>
      <c r="H35" s="302"/>
      <c r="I35" s="302"/>
      <c r="J35" s="302"/>
      <c r="K35" s="302"/>
      <c r="L35" s="302"/>
      <c r="M35" s="302"/>
      <c r="N35" s="302"/>
      <c r="O35" s="302"/>
      <c r="P35" s="8"/>
    </row>
    <row r="36" spans="2:16" ht="72.75" customHeight="1" x14ac:dyDescent="0.2">
      <c r="B36" s="5"/>
      <c r="C36" s="302" t="s">
        <v>500</v>
      </c>
      <c r="D36" s="302"/>
      <c r="E36" s="302"/>
      <c r="F36" s="302"/>
      <c r="G36" s="302"/>
      <c r="H36" s="302"/>
      <c r="I36" s="302"/>
      <c r="J36" s="302"/>
      <c r="K36" s="302"/>
      <c r="L36" s="302"/>
      <c r="M36" s="302"/>
      <c r="N36" s="302"/>
      <c r="O36" s="302"/>
      <c r="P36" s="8"/>
    </row>
    <row r="37" spans="2:16" x14ac:dyDescent="0.2">
      <c r="B37" s="11"/>
      <c r="C37" s="12"/>
      <c r="D37" s="12"/>
      <c r="E37" s="12"/>
      <c r="F37" s="12"/>
      <c r="G37" s="12"/>
      <c r="H37" s="12"/>
      <c r="I37" s="12"/>
      <c r="J37" s="12"/>
      <c r="K37" s="12"/>
      <c r="L37" s="12"/>
      <c r="M37" s="12"/>
      <c r="N37" s="12"/>
      <c r="O37" s="13"/>
    </row>
    <row r="38" spans="2:16" x14ac:dyDescent="0.2">
      <c r="C38" s="4"/>
    </row>
    <row r="39" spans="2:16" x14ac:dyDescent="0.2">
      <c r="C39" s="4"/>
    </row>
    <row r="40" spans="2:16" x14ac:dyDescent="0.2">
      <c r="C40" s="4"/>
    </row>
    <row r="41" spans="2:16" x14ac:dyDescent="0.2">
      <c r="C41" s="4"/>
    </row>
  </sheetData>
  <sheetProtection selectLockedCells="1" selectUnlockedCells="1"/>
  <mergeCells count="18">
    <mergeCell ref="C35:O35"/>
    <mergeCell ref="C36:O36"/>
    <mergeCell ref="C31:O31"/>
    <mergeCell ref="C32:O32"/>
    <mergeCell ref="C33:O33"/>
    <mergeCell ref="C34:O34"/>
    <mergeCell ref="C30:O30"/>
    <mergeCell ref="C6:O15"/>
    <mergeCell ref="B17:O17"/>
    <mergeCell ref="C19:O20"/>
    <mergeCell ref="C22:O22"/>
    <mergeCell ref="C23:O23"/>
    <mergeCell ref="C24:O24"/>
    <mergeCell ref="C25:O25"/>
    <mergeCell ref="C26:O26"/>
    <mergeCell ref="C27:O27"/>
    <mergeCell ref="C28:O28"/>
    <mergeCell ref="C29:O29"/>
  </mergeCells>
  <phoneticPr fontId="35" type="noConversion"/>
  <pageMargins left="0.7" right="0.7" top="0.75" bottom="0.75" header="0.51180555555555551" footer="0.51180555555555551"/>
  <pageSetup paperSize="9" scale="66" firstPageNumber="0" orientation="portrait" horizontalDpi="300" verticalDpi="300"/>
  <headerFooter alignWithMargins="0"/>
  <colBreaks count="1" manualBreakCount="1">
    <brk id="15" max="1048575" man="1"/>
  </col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F91"/>
  <sheetViews>
    <sheetView topLeftCell="A55" workbookViewId="0">
      <selection activeCell="B61" sqref="B61:E61"/>
    </sheetView>
  </sheetViews>
  <sheetFormatPr defaultRowHeight="12.75" x14ac:dyDescent="0.2"/>
  <cols>
    <col min="1" max="1" width="10.7109375" style="121" customWidth="1"/>
    <col min="2" max="2" width="4.7109375" style="166" customWidth="1"/>
    <col min="3" max="5" width="36.7109375" style="167" customWidth="1"/>
    <col min="6" max="6" width="9.140625" style="168"/>
    <col min="7" max="16384" width="9.140625" style="167"/>
  </cols>
  <sheetData>
    <row r="1" spans="1:5" ht="16.5" customHeight="1" x14ac:dyDescent="0.2">
      <c r="A1" s="340" t="s">
        <v>292</v>
      </c>
      <c r="B1" s="340"/>
      <c r="C1" s="340"/>
      <c r="D1" s="340"/>
      <c r="E1" s="340"/>
    </row>
    <row r="2" spans="1:5" ht="17.25" customHeight="1" x14ac:dyDescent="0.2">
      <c r="A2" s="169" t="s">
        <v>293</v>
      </c>
      <c r="B2" s="169"/>
      <c r="C2" s="169"/>
      <c r="D2" s="169"/>
      <c r="E2" s="169"/>
    </row>
    <row r="3" spans="1:5" ht="23.25" customHeight="1" x14ac:dyDescent="0.2">
      <c r="A3" s="309" t="s">
        <v>83</v>
      </c>
      <c r="B3" s="309"/>
      <c r="C3" s="309"/>
      <c r="D3" s="309"/>
    </row>
    <row r="4" spans="1:5" ht="12" customHeight="1" x14ac:dyDescent="0.2">
      <c r="A4" s="170"/>
    </row>
    <row r="5" spans="1:5" x14ac:dyDescent="0.2">
      <c r="B5" s="171"/>
      <c r="C5" s="172" t="s">
        <v>295</v>
      </c>
    </row>
    <row r="6" spans="1:5" ht="13.5" customHeight="1" x14ac:dyDescent="0.2">
      <c r="B6" s="173">
        <v>4</v>
      </c>
      <c r="C6" s="339" t="s">
        <v>296</v>
      </c>
      <c r="D6" s="339"/>
      <c r="E6" s="339"/>
    </row>
    <row r="7" spans="1:5" ht="12.75" customHeight="1" x14ac:dyDescent="0.2">
      <c r="B7" s="173">
        <v>3</v>
      </c>
      <c r="C7" s="339" t="s">
        <v>297</v>
      </c>
      <c r="D7" s="339"/>
      <c r="E7" s="339"/>
    </row>
    <row r="8" spans="1:5" ht="12.75" customHeight="1" x14ac:dyDescent="0.2">
      <c r="B8" s="173">
        <v>2</v>
      </c>
      <c r="C8" s="339" t="s">
        <v>298</v>
      </c>
      <c r="D8" s="339"/>
      <c r="E8" s="339"/>
    </row>
    <row r="9" spans="1:5" ht="12.75" customHeight="1" x14ac:dyDescent="0.2">
      <c r="A9" s="174"/>
      <c r="B9" s="173">
        <v>1</v>
      </c>
      <c r="C9" s="339" t="s">
        <v>299</v>
      </c>
      <c r="D9" s="339"/>
      <c r="E9" s="339"/>
    </row>
    <row r="10" spans="1:5" x14ac:dyDescent="0.2">
      <c r="A10" s="76"/>
      <c r="B10" s="175"/>
      <c r="C10" s="176"/>
    </row>
    <row r="11" spans="1:5" ht="12.75" customHeight="1" x14ac:dyDescent="0.2">
      <c r="A11" s="177" t="s">
        <v>300</v>
      </c>
      <c r="B11" s="178" t="s">
        <v>508</v>
      </c>
      <c r="C11" s="341" t="s">
        <v>301</v>
      </c>
      <c r="D11" s="341"/>
      <c r="E11" s="341"/>
    </row>
    <row r="12" spans="1:5" ht="13.5" customHeight="1" x14ac:dyDescent="0.2">
      <c r="A12" s="179"/>
      <c r="B12" s="180" t="s">
        <v>502</v>
      </c>
      <c r="C12" s="181" t="s">
        <v>302</v>
      </c>
      <c r="D12" s="342" t="s">
        <v>506</v>
      </c>
      <c r="E12" s="342"/>
    </row>
    <row r="13" spans="1:5" ht="41.25" customHeight="1" x14ac:dyDescent="0.2">
      <c r="A13" s="343" t="s">
        <v>505</v>
      </c>
      <c r="B13" s="182" t="s">
        <v>511</v>
      </c>
      <c r="C13" s="139" t="s">
        <v>512</v>
      </c>
      <c r="D13" s="344" t="s">
        <v>513</v>
      </c>
      <c r="E13" s="344"/>
    </row>
    <row r="14" spans="1:5" ht="24.75" customHeight="1" x14ac:dyDescent="0.2">
      <c r="A14" s="343"/>
      <c r="B14" s="152" t="s">
        <v>514</v>
      </c>
      <c r="C14" s="144" t="s">
        <v>515</v>
      </c>
      <c r="D14" s="345" t="s">
        <v>516</v>
      </c>
      <c r="E14" s="345"/>
    </row>
    <row r="15" spans="1:5" ht="39" customHeight="1" x14ac:dyDescent="0.2">
      <c r="A15" s="343"/>
      <c r="B15" s="152" t="s">
        <v>517</v>
      </c>
      <c r="C15" s="144" t="s">
        <v>518</v>
      </c>
      <c r="D15" s="345" t="s">
        <v>519</v>
      </c>
      <c r="E15" s="345"/>
    </row>
    <row r="16" spans="1:5" ht="33.75" customHeight="1" x14ac:dyDescent="0.2">
      <c r="A16" s="343"/>
      <c r="B16" s="152" t="s">
        <v>520</v>
      </c>
      <c r="C16" s="144" t="s">
        <v>303</v>
      </c>
      <c r="D16" s="345" t="s">
        <v>522</v>
      </c>
      <c r="E16" s="345"/>
    </row>
    <row r="17" spans="1:5" ht="45" x14ac:dyDescent="0.2">
      <c r="A17" s="343"/>
      <c r="B17" s="152" t="s">
        <v>523</v>
      </c>
      <c r="C17" s="144" t="s">
        <v>524</v>
      </c>
      <c r="D17" s="345" t="s">
        <v>525</v>
      </c>
      <c r="E17" s="345"/>
    </row>
    <row r="18" spans="1:5" ht="45" x14ac:dyDescent="0.2">
      <c r="A18" s="343"/>
      <c r="B18" s="152" t="s">
        <v>526</v>
      </c>
      <c r="C18" s="144" t="s">
        <v>527</v>
      </c>
      <c r="D18" s="345" t="s">
        <v>528</v>
      </c>
      <c r="E18" s="345"/>
    </row>
    <row r="19" spans="1:5" ht="51.75" customHeight="1" x14ac:dyDescent="0.2">
      <c r="A19" s="343"/>
      <c r="B19" s="152" t="s">
        <v>529</v>
      </c>
      <c r="C19" s="144" t="s">
        <v>530</v>
      </c>
      <c r="D19" s="345" t="s">
        <v>192</v>
      </c>
      <c r="E19" s="345"/>
    </row>
    <row r="20" spans="1:5" x14ac:dyDescent="0.2">
      <c r="A20" s="343"/>
      <c r="B20" s="346" t="s">
        <v>304</v>
      </c>
      <c r="C20" s="346"/>
      <c r="D20" s="346"/>
      <c r="E20" s="346"/>
    </row>
    <row r="21" spans="1:5" ht="22.5" customHeight="1" x14ac:dyDescent="0.2">
      <c r="A21" s="343"/>
      <c r="B21" s="347" t="s">
        <v>193</v>
      </c>
      <c r="C21" s="335" t="s">
        <v>305</v>
      </c>
      <c r="D21" s="184" t="str">
        <f>'2_tulemusindikaatorid'!G7</f>
        <v>7-12. a</v>
      </c>
      <c r="E21" s="185" t="str">
        <f>'2_tulemusindikaatorid'!L7</f>
        <v>jah</v>
      </c>
    </row>
    <row r="22" spans="1:5" x14ac:dyDescent="0.2">
      <c r="A22" s="343"/>
      <c r="B22" s="347"/>
      <c r="C22" s="335"/>
      <c r="D22" s="184" t="str">
        <f>'2_tulemusindikaatorid'!G8</f>
        <v>13-19. a</v>
      </c>
      <c r="E22" s="185" t="str">
        <f>'2_tulemusindikaatorid'!L8</f>
        <v>jah</v>
      </c>
    </row>
    <row r="23" spans="1:5" x14ac:dyDescent="0.2">
      <c r="A23" s="343"/>
      <c r="B23" s="347"/>
      <c r="C23" s="335"/>
      <c r="D23" s="184" t="str">
        <f>'2_tulemusindikaatorid'!G9</f>
        <v>20-26. a</v>
      </c>
      <c r="E23" s="185" t="str">
        <f>'2_tulemusindikaatorid'!L9</f>
        <v>jah</v>
      </c>
    </row>
    <row r="24" spans="1:5" ht="22.5" customHeight="1" x14ac:dyDescent="0.2">
      <c r="A24" s="343"/>
      <c r="B24" s="347" t="s">
        <v>196</v>
      </c>
      <c r="C24" s="335" t="s">
        <v>306</v>
      </c>
      <c r="D24" s="184" t="str">
        <f>'2_tulemusindikaatorid'!G10</f>
        <v>7-12. a</v>
      </c>
      <c r="E24" s="185" t="str">
        <f>'2_tulemusindikaatorid'!L10</f>
        <v>jah</v>
      </c>
    </row>
    <row r="25" spans="1:5" x14ac:dyDescent="0.2">
      <c r="A25" s="343"/>
      <c r="B25" s="347"/>
      <c r="C25" s="335"/>
      <c r="D25" s="184" t="str">
        <f>'2_tulemusindikaatorid'!G11</f>
        <v>13-19. a</v>
      </c>
      <c r="E25" s="185" t="str">
        <f>'2_tulemusindikaatorid'!L11</f>
        <v>ei</v>
      </c>
    </row>
    <row r="26" spans="1:5" x14ac:dyDescent="0.2">
      <c r="A26" s="343"/>
      <c r="B26" s="347"/>
      <c r="C26" s="335"/>
      <c r="D26" s="184" t="str">
        <f>'2_tulemusindikaatorid'!G12</f>
        <v>20-26. a</v>
      </c>
      <c r="E26" s="185" t="str">
        <f>'2_tulemusindikaatorid'!L12</f>
        <v>ei</v>
      </c>
    </row>
    <row r="27" spans="1:5" ht="12.75" customHeight="1" x14ac:dyDescent="0.2">
      <c r="A27" s="148" t="s">
        <v>307</v>
      </c>
      <c r="B27" s="186">
        <v>3</v>
      </c>
      <c r="C27" s="348" t="str">
        <f>IF(B27=4,$C$6,IF(B27=3,$C$7,IF(B27=2,$C$8,IF(B27=1,$C$9,""))))</f>
        <v>KOV territooriumil tehtav noorsootöö vastab kirjeldatud olukorrale suures osas (st vastab enamikele tingimustele)</v>
      </c>
      <c r="D27" s="348"/>
      <c r="E27" s="348"/>
    </row>
    <row r="28" spans="1:5" ht="75" customHeight="1" x14ac:dyDescent="0.2">
      <c r="A28" s="145" t="s">
        <v>84</v>
      </c>
      <c r="B28" s="351" t="s">
        <v>587</v>
      </c>
      <c r="C28" s="351"/>
      <c r="D28" s="351"/>
      <c r="E28" s="351"/>
    </row>
    <row r="29" spans="1:5" ht="68.25" customHeight="1" x14ac:dyDescent="0.2">
      <c r="A29" s="148" t="s">
        <v>309</v>
      </c>
      <c r="B29" s="351" t="s">
        <v>589</v>
      </c>
      <c r="C29" s="351"/>
      <c r="D29" s="351"/>
      <c r="E29" s="351"/>
    </row>
    <row r="30" spans="1:5" ht="75" customHeight="1" x14ac:dyDescent="0.2">
      <c r="A30" s="145" t="s">
        <v>310</v>
      </c>
      <c r="B30" s="351" t="s">
        <v>588</v>
      </c>
      <c r="C30" s="351"/>
      <c r="D30" s="351"/>
      <c r="E30" s="351"/>
    </row>
    <row r="32" spans="1:5" ht="12.75" customHeight="1" x14ac:dyDescent="0.2">
      <c r="A32" s="177" t="s">
        <v>300</v>
      </c>
      <c r="B32" s="178" t="s">
        <v>199</v>
      </c>
      <c r="C32" s="341" t="s">
        <v>311</v>
      </c>
      <c r="D32" s="341"/>
      <c r="E32" s="341"/>
    </row>
    <row r="33" spans="1:5" ht="12.75" customHeight="1" x14ac:dyDescent="0.2">
      <c r="A33" s="179"/>
      <c r="B33" s="187" t="s">
        <v>502</v>
      </c>
      <c r="C33" s="188" t="s">
        <v>302</v>
      </c>
      <c r="D33" s="352" t="s">
        <v>506</v>
      </c>
      <c r="E33" s="352"/>
    </row>
    <row r="34" spans="1:5" ht="57" customHeight="1" x14ac:dyDescent="0.2">
      <c r="A34" s="343" t="s">
        <v>505</v>
      </c>
      <c r="B34" s="189" t="s">
        <v>201</v>
      </c>
      <c r="C34" s="190" t="s">
        <v>202</v>
      </c>
      <c r="D34" s="345" t="s">
        <v>203</v>
      </c>
      <c r="E34" s="345"/>
    </row>
    <row r="35" spans="1:5" x14ac:dyDescent="0.2">
      <c r="A35" s="343"/>
      <c r="B35" s="346" t="s">
        <v>304</v>
      </c>
      <c r="C35" s="346"/>
      <c r="D35" s="346"/>
      <c r="E35" s="346"/>
    </row>
    <row r="36" spans="1:5" ht="22.5" x14ac:dyDescent="0.2">
      <c r="A36" s="343"/>
      <c r="B36" s="183" t="s">
        <v>204</v>
      </c>
      <c r="C36" s="191" t="s">
        <v>205</v>
      </c>
      <c r="D36" s="184" t="str">
        <f>'2_tulemusindikaatorid'!G13</f>
        <v>13-19. a</v>
      </c>
      <c r="E36" s="184" t="str">
        <f>'2_tulemusindikaatorid'!L13</f>
        <v>ei</v>
      </c>
    </row>
    <row r="37" spans="1:5" x14ac:dyDescent="0.2">
      <c r="A37" s="148" t="s">
        <v>307</v>
      </c>
      <c r="B37" s="186">
        <v>3</v>
      </c>
      <c r="C37" s="348" t="str">
        <f>IF(B37=4,$C$6,IF(B37=3,$C$7,IF(B37=2,$C$8,IF(B37=1,$C$9,""))))</f>
        <v>KOV territooriumil tehtav noorsootöö vastab kirjeldatud olukorrale suures osas (st vastab enamikele tingimustele)</v>
      </c>
      <c r="D37" s="348"/>
      <c r="E37" s="348"/>
    </row>
    <row r="38" spans="1:5" ht="60" customHeight="1" x14ac:dyDescent="0.2">
      <c r="A38" s="145" t="s">
        <v>84</v>
      </c>
      <c r="B38" s="351" t="s">
        <v>583</v>
      </c>
      <c r="C38" s="351"/>
      <c r="D38" s="351"/>
      <c r="E38" s="351"/>
    </row>
    <row r="39" spans="1:5" ht="60" customHeight="1" x14ac:dyDescent="0.2">
      <c r="A39" s="148" t="s">
        <v>309</v>
      </c>
      <c r="B39" s="351" t="s">
        <v>590</v>
      </c>
      <c r="C39" s="351"/>
      <c r="D39" s="351"/>
      <c r="E39" s="351"/>
    </row>
    <row r="40" spans="1:5" ht="60" customHeight="1" x14ac:dyDescent="0.2">
      <c r="A40" s="145" t="s">
        <v>310</v>
      </c>
      <c r="B40" s="351" t="s">
        <v>591</v>
      </c>
      <c r="C40" s="351"/>
      <c r="D40" s="351"/>
      <c r="E40" s="351"/>
    </row>
    <row r="42" spans="1:5" x14ac:dyDescent="0.2">
      <c r="A42" s="192" t="s">
        <v>300</v>
      </c>
      <c r="B42" s="193" t="s">
        <v>207</v>
      </c>
      <c r="C42" s="353" t="s">
        <v>532</v>
      </c>
      <c r="D42" s="353"/>
      <c r="E42" s="353"/>
    </row>
    <row r="43" spans="1:5" x14ac:dyDescent="0.2">
      <c r="A43" s="194"/>
      <c r="B43" s="180" t="s">
        <v>502</v>
      </c>
      <c r="C43" s="195" t="s">
        <v>302</v>
      </c>
      <c r="D43" s="349" t="s">
        <v>506</v>
      </c>
      <c r="E43" s="349"/>
    </row>
    <row r="44" spans="1:5" ht="49.5" customHeight="1" x14ac:dyDescent="0.2">
      <c r="A44" s="354" t="s">
        <v>505</v>
      </c>
      <c r="B44" s="182" t="s">
        <v>209</v>
      </c>
      <c r="C44" s="139" t="s">
        <v>210</v>
      </c>
      <c r="D44" s="344" t="s">
        <v>211</v>
      </c>
      <c r="E44" s="344"/>
    </row>
    <row r="45" spans="1:5" ht="78.75" x14ac:dyDescent="0.2">
      <c r="A45" s="354"/>
      <c r="B45" s="152" t="s">
        <v>212</v>
      </c>
      <c r="C45" s="144" t="s">
        <v>213</v>
      </c>
      <c r="D45" s="345" t="s">
        <v>214</v>
      </c>
      <c r="E45" s="345"/>
    </row>
    <row r="46" spans="1:5" ht="33.75" customHeight="1" x14ac:dyDescent="0.2">
      <c r="A46" s="354"/>
      <c r="B46" s="152" t="s">
        <v>215</v>
      </c>
      <c r="C46" s="144" t="s">
        <v>216</v>
      </c>
      <c r="D46" s="345" t="s">
        <v>217</v>
      </c>
      <c r="E46" s="345"/>
    </row>
    <row r="47" spans="1:5" ht="45.75" customHeight="1" x14ac:dyDescent="0.2">
      <c r="A47" s="354"/>
      <c r="B47" s="152" t="s">
        <v>218</v>
      </c>
      <c r="C47" s="144" t="s">
        <v>219</v>
      </c>
      <c r="D47" s="345" t="s">
        <v>220</v>
      </c>
      <c r="E47" s="345"/>
    </row>
    <row r="48" spans="1:5" ht="37.5" customHeight="1" x14ac:dyDescent="0.2">
      <c r="A48" s="354"/>
      <c r="B48" s="152" t="s">
        <v>221</v>
      </c>
      <c r="C48" s="144" t="s">
        <v>222</v>
      </c>
      <c r="D48" s="345" t="s">
        <v>223</v>
      </c>
      <c r="E48" s="345"/>
    </row>
    <row r="49" spans="1:5" x14ac:dyDescent="0.2">
      <c r="A49" s="196" t="s">
        <v>307</v>
      </c>
      <c r="B49" s="186">
        <v>2</v>
      </c>
      <c r="C49" s="348" t="str">
        <f>IF(B49=4,$C$6,IF(B49=3,$C$7,IF(B49=2,$C$8,IF(B49=1,$C$9,""))))</f>
        <v>KOV territooriumil tehtav noorsootöö vastab kirjeldatud olukorrale osaliselt (st täidetud on mõned kriteeriumid)</v>
      </c>
      <c r="D49" s="348"/>
      <c r="E49" s="348"/>
    </row>
    <row r="50" spans="1:5" ht="60" customHeight="1" x14ac:dyDescent="0.2">
      <c r="A50" s="145" t="s">
        <v>84</v>
      </c>
      <c r="B50" s="351" t="s">
        <v>583</v>
      </c>
      <c r="C50" s="351"/>
      <c r="D50" s="351"/>
      <c r="E50" s="351"/>
    </row>
    <row r="51" spans="1:5" ht="60" customHeight="1" x14ac:dyDescent="0.2">
      <c r="A51" s="148" t="s">
        <v>309</v>
      </c>
      <c r="B51" s="351" t="s">
        <v>592</v>
      </c>
      <c r="C51" s="351"/>
      <c r="D51" s="351"/>
      <c r="E51" s="351"/>
    </row>
    <row r="52" spans="1:5" ht="60" customHeight="1" x14ac:dyDescent="0.2">
      <c r="A52" s="145" t="s">
        <v>310</v>
      </c>
      <c r="B52" s="351" t="s">
        <v>593</v>
      </c>
      <c r="C52" s="351"/>
      <c r="D52" s="351"/>
      <c r="E52" s="351"/>
    </row>
    <row r="54" spans="1:5" x14ac:dyDescent="0.2">
      <c r="A54" s="177" t="s">
        <v>300</v>
      </c>
      <c r="B54" s="178" t="s">
        <v>224</v>
      </c>
      <c r="C54" s="341" t="s">
        <v>533</v>
      </c>
      <c r="D54" s="341"/>
      <c r="E54" s="341"/>
    </row>
    <row r="55" spans="1:5" x14ac:dyDescent="0.2">
      <c r="A55" s="179"/>
      <c r="B55" s="180" t="s">
        <v>502</v>
      </c>
      <c r="C55" s="195" t="s">
        <v>302</v>
      </c>
      <c r="D55" s="349" t="s">
        <v>506</v>
      </c>
      <c r="E55" s="349"/>
    </row>
    <row r="56" spans="1:5" ht="33.75" x14ac:dyDescent="0.2">
      <c r="A56" s="343" t="s">
        <v>505</v>
      </c>
      <c r="B56" s="182" t="s">
        <v>226</v>
      </c>
      <c r="C56" s="139" t="s">
        <v>227</v>
      </c>
      <c r="D56" s="344" t="s">
        <v>228</v>
      </c>
      <c r="E56" s="344"/>
    </row>
    <row r="57" spans="1:5" ht="33.75" x14ac:dyDescent="0.2">
      <c r="A57" s="343"/>
      <c r="B57" s="152" t="s">
        <v>229</v>
      </c>
      <c r="C57" s="144" t="s">
        <v>230</v>
      </c>
      <c r="D57" s="345" t="s">
        <v>231</v>
      </c>
      <c r="E57" s="345"/>
    </row>
    <row r="58" spans="1:5" x14ac:dyDescent="0.2">
      <c r="A58" s="148" t="s">
        <v>307</v>
      </c>
      <c r="B58" s="186">
        <v>3</v>
      </c>
      <c r="C58" s="348" t="str">
        <f>IF(B58=4,$C$6,IF(B58=3,$C$7,IF(B58=2,$C$8,IF(B58=1,$C$9,""))))</f>
        <v>KOV territooriumil tehtav noorsootöö vastab kirjeldatud olukorrale suures osas (st vastab enamikele tingimustele)</v>
      </c>
      <c r="D58" s="348"/>
      <c r="E58" s="348"/>
    </row>
    <row r="59" spans="1:5" ht="60" customHeight="1" x14ac:dyDescent="0.2">
      <c r="A59" s="145" t="s">
        <v>84</v>
      </c>
      <c r="B59" s="351" t="s">
        <v>583</v>
      </c>
      <c r="C59" s="351"/>
      <c r="D59" s="351"/>
      <c r="E59" s="351"/>
    </row>
    <row r="60" spans="1:5" ht="60" customHeight="1" x14ac:dyDescent="0.2">
      <c r="A60" s="148" t="s">
        <v>309</v>
      </c>
      <c r="B60" s="351" t="s">
        <v>595</v>
      </c>
      <c r="C60" s="351"/>
      <c r="D60" s="351"/>
      <c r="E60" s="351"/>
    </row>
    <row r="61" spans="1:5" ht="60" customHeight="1" x14ac:dyDescent="0.2">
      <c r="A61" s="145" t="s">
        <v>310</v>
      </c>
      <c r="B61" s="351" t="s">
        <v>594</v>
      </c>
      <c r="C61" s="351"/>
      <c r="D61" s="351"/>
      <c r="E61" s="351"/>
    </row>
    <row r="62" spans="1:5" x14ac:dyDescent="0.2">
      <c r="A62" s="197"/>
      <c r="B62" s="198"/>
      <c r="C62" s="168"/>
      <c r="D62" s="168"/>
      <c r="E62" s="168"/>
    </row>
    <row r="63" spans="1:5" x14ac:dyDescent="0.2">
      <c r="A63" s="197"/>
      <c r="B63" s="198"/>
      <c r="C63" s="168"/>
      <c r="D63" s="168"/>
      <c r="E63" s="168"/>
    </row>
    <row r="64" spans="1:5" x14ac:dyDescent="0.2">
      <c r="A64" s="197"/>
      <c r="B64" s="198"/>
      <c r="C64" s="168"/>
      <c r="D64" s="168"/>
      <c r="E64" s="168"/>
    </row>
    <row r="65" spans="1:5" x14ac:dyDescent="0.2">
      <c r="A65" s="197"/>
      <c r="B65" s="199"/>
      <c r="C65" s="168"/>
      <c r="D65" s="168"/>
      <c r="E65" s="168"/>
    </row>
    <row r="66" spans="1:5" x14ac:dyDescent="0.2">
      <c r="A66" s="197"/>
      <c r="B66" s="198"/>
      <c r="C66" s="168"/>
      <c r="D66" s="168"/>
      <c r="E66" s="168"/>
    </row>
    <row r="67" spans="1:5" x14ac:dyDescent="0.2">
      <c r="A67" s="197"/>
      <c r="B67" s="198"/>
      <c r="C67" s="168"/>
      <c r="D67" s="168"/>
      <c r="E67" s="168"/>
    </row>
    <row r="68" spans="1:5" x14ac:dyDescent="0.2">
      <c r="A68" s="197"/>
      <c r="B68" s="198"/>
      <c r="C68" s="168"/>
      <c r="D68" s="168"/>
      <c r="E68" s="168"/>
    </row>
    <row r="69" spans="1:5" x14ac:dyDescent="0.2">
      <c r="A69" s="197"/>
      <c r="B69" s="198"/>
      <c r="C69" s="168"/>
      <c r="D69" s="168"/>
      <c r="E69" s="168"/>
    </row>
    <row r="70" spans="1:5" x14ac:dyDescent="0.2">
      <c r="A70" s="197"/>
      <c r="B70" s="198"/>
      <c r="C70" s="168"/>
      <c r="D70" s="168"/>
      <c r="E70" s="168"/>
    </row>
    <row r="71" spans="1:5" x14ac:dyDescent="0.2">
      <c r="A71" s="197"/>
      <c r="B71" s="198"/>
      <c r="C71" s="168"/>
      <c r="D71" s="168"/>
      <c r="E71" s="168"/>
    </row>
    <row r="72" spans="1:5" x14ac:dyDescent="0.2">
      <c r="A72" s="197"/>
      <c r="B72" s="198"/>
      <c r="C72" s="168"/>
      <c r="D72" s="168"/>
      <c r="E72" s="168"/>
    </row>
    <row r="73" spans="1:5" x14ac:dyDescent="0.2">
      <c r="A73" s="197"/>
      <c r="B73" s="198"/>
      <c r="C73" s="168"/>
      <c r="D73" s="168"/>
      <c r="E73" s="168"/>
    </row>
    <row r="74" spans="1:5" x14ac:dyDescent="0.2">
      <c r="A74" s="197"/>
      <c r="B74" s="198"/>
      <c r="C74" s="168"/>
      <c r="D74" s="168"/>
      <c r="E74" s="168"/>
    </row>
    <row r="75" spans="1:5" x14ac:dyDescent="0.2">
      <c r="A75" s="197"/>
      <c r="B75" s="198"/>
      <c r="C75" s="168"/>
      <c r="D75" s="168"/>
      <c r="E75" s="168"/>
    </row>
    <row r="76" spans="1:5" x14ac:dyDescent="0.2">
      <c r="A76" s="197"/>
      <c r="B76" s="198"/>
      <c r="C76" s="168"/>
      <c r="D76" s="168"/>
      <c r="E76" s="168"/>
    </row>
    <row r="77" spans="1:5" x14ac:dyDescent="0.2">
      <c r="A77" s="197"/>
      <c r="B77" s="198"/>
      <c r="C77" s="168"/>
      <c r="D77" s="168"/>
      <c r="E77" s="168"/>
    </row>
    <row r="78" spans="1:5" x14ac:dyDescent="0.2">
      <c r="A78" s="197"/>
      <c r="B78" s="198"/>
      <c r="C78" s="168"/>
      <c r="D78" s="168"/>
      <c r="E78" s="168"/>
    </row>
    <row r="79" spans="1:5" x14ac:dyDescent="0.2">
      <c r="A79" s="197"/>
      <c r="B79" s="198"/>
      <c r="C79" s="168"/>
      <c r="D79" s="168"/>
      <c r="E79" s="168"/>
    </row>
    <row r="80" spans="1:5" x14ac:dyDescent="0.2">
      <c r="A80" s="197"/>
      <c r="B80" s="198"/>
      <c r="C80" s="168"/>
      <c r="D80" s="168"/>
      <c r="E80" s="168"/>
    </row>
    <row r="81" spans="1:5" x14ac:dyDescent="0.2">
      <c r="A81" s="197"/>
      <c r="B81" s="198"/>
      <c r="C81" s="168"/>
      <c r="D81" s="168"/>
      <c r="E81" s="168"/>
    </row>
    <row r="82" spans="1:5" x14ac:dyDescent="0.2">
      <c r="A82" s="197"/>
      <c r="B82" s="198"/>
      <c r="C82" s="168"/>
      <c r="D82" s="168"/>
      <c r="E82" s="168"/>
    </row>
    <row r="83" spans="1:5" x14ac:dyDescent="0.2">
      <c r="A83" s="197"/>
      <c r="B83" s="198"/>
      <c r="C83" s="168"/>
      <c r="D83" s="168"/>
      <c r="E83" s="168"/>
    </row>
    <row r="84" spans="1:5" x14ac:dyDescent="0.2">
      <c r="A84" s="197"/>
      <c r="B84" s="198"/>
      <c r="C84" s="168"/>
      <c r="D84" s="168"/>
      <c r="E84" s="168"/>
    </row>
    <row r="85" spans="1:5" x14ac:dyDescent="0.2">
      <c r="A85" s="197"/>
      <c r="B85" s="198"/>
      <c r="C85" s="168"/>
      <c r="D85" s="168"/>
      <c r="E85" s="168"/>
    </row>
    <row r="86" spans="1:5" x14ac:dyDescent="0.2">
      <c r="A86" s="197"/>
      <c r="B86" s="198"/>
      <c r="C86" s="168"/>
      <c r="D86" s="168"/>
      <c r="E86" s="168"/>
    </row>
    <row r="87" spans="1:5" x14ac:dyDescent="0.2">
      <c r="A87" s="197"/>
      <c r="B87" s="198"/>
      <c r="C87" s="168"/>
      <c r="D87" s="168"/>
      <c r="E87" s="168"/>
    </row>
    <row r="88" spans="1:5" x14ac:dyDescent="0.2">
      <c r="A88" s="197"/>
      <c r="B88" s="198"/>
      <c r="C88" s="168"/>
      <c r="D88" s="168"/>
      <c r="E88" s="168"/>
    </row>
    <row r="89" spans="1:5" x14ac:dyDescent="0.2">
      <c r="A89" s="197"/>
      <c r="B89" s="198"/>
      <c r="C89" s="168"/>
      <c r="D89" s="168"/>
      <c r="E89" s="168"/>
    </row>
    <row r="90" spans="1:5" x14ac:dyDescent="0.2">
      <c r="A90" s="197"/>
      <c r="B90" s="198"/>
      <c r="C90" s="168"/>
      <c r="D90" s="168"/>
      <c r="E90" s="168"/>
    </row>
    <row r="91" spans="1:5" x14ac:dyDescent="0.2">
      <c r="A91" s="197"/>
      <c r="B91" s="198"/>
      <c r="C91" s="168"/>
      <c r="D91" s="168"/>
      <c r="E91" s="168"/>
    </row>
  </sheetData>
  <sheetProtection password="E525" sheet="1" objects="1" scenarios="1" formatCells="0" formatColumns="0" formatRows="0" insertHyperlinks="0"/>
  <mergeCells count="55">
    <mergeCell ref="B61:E61"/>
    <mergeCell ref="A56:A57"/>
    <mergeCell ref="D56:E56"/>
    <mergeCell ref="D57:E57"/>
    <mergeCell ref="C58:E58"/>
    <mergeCell ref="B59:E59"/>
    <mergeCell ref="B60:E60"/>
    <mergeCell ref="D55:E55"/>
    <mergeCell ref="A44:A48"/>
    <mergeCell ref="D44:E44"/>
    <mergeCell ref="D45:E45"/>
    <mergeCell ref="D46:E46"/>
    <mergeCell ref="D47:E47"/>
    <mergeCell ref="D48:E48"/>
    <mergeCell ref="C49:E49"/>
    <mergeCell ref="B50:E50"/>
    <mergeCell ref="B51:E51"/>
    <mergeCell ref="B52:E52"/>
    <mergeCell ref="C54:E54"/>
    <mergeCell ref="D43:E43"/>
    <mergeCell ref="B28:E28"/>
    <mergeCell ref="B29:E29"/>
    <mergeCell ref="B30:E30"/>
    <mergeCell ref="C32:E32"/>
    <mergeCell ref="D33:E33"/>
    <mergeCell ref="C37:E37"/>
    <mergeCell ref="B38:E38"/>
    <mergeCell ref="B39:E39"/>
    <mergeCell ref="B40:E40"/>
    <mergeCell ref="C42:E42"/>
    <mergeCell ref="A34:A36"/>
    <mergeCell ref="D34:E34"/>
    <mergeCell ref="B35:E35"/>
    <mergeCell ref="B20:E20"/>
    <mergeCell ref="B21:B23"/>
    <mergeCell ref="C21:C23"/>
    <mergeCell ref="B24:B26"/>
    <mergeCell ref="C24:C26"/>
    <mergeCell ref="C27:E27"/>
    <mergeCell ref="C11:E11"/>
    <mergeCell ref="D12:E12"/>
    <mergeCell ref="A13:A26"/>
    <mergeCell ref="D13:E13"/>
    <mergeCell ref="D14:E14"/>
    <mergeCell ref="D15:E15"/>
    <mergeCell ref="D16:E16"/>
    <mergeCell ref="D17:E17"/>
    <mergeCell ref="D18:E18"/>
    <mergeCell ref="D19:E19"/>
    <mergeCell ref="C9:E9"/>
    <mergeCell ref="A1:E1"/>
    <mergeCell ref="A3:D3"/>
    <mergeCell ref="C6:E6"/>
    <mergeCell ref="C7:E7"/>
    <mergeCell ref="C8:E8"/>
  </mergeCells>
  <phoneticPr fontId="35" type="noConversion"/>
  <dataValidations count="1">
    <dataValidation type="list" allowBlank="1" showErrorMessage="1" sqref="B27 B37 B49 B58">
      <formula1>$B$6:$B$9</formula1>
      <formula2>0</formula2>
    </dataValidation>
  </dataValidations>
  <pageMargins left="0.7" right="0.7" top="0.75" bottom="0.75" header="0.51180555555555551" footer="0.51180555555555551"/>
  <pageSetup paperSize="8" firstPageNumber="0" orientation="landscape" horizontalDpi="300" verticalDpi="300"/>
  <headerFooter alignWithMargins="0"/>
  <rowBreaks count="2" manualBreakCount="2">
    <brk id="31" max="16383" man="1"/>
    <brk id="5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F74"/>
  <sheetViews>
    <sheetView topLeftCell="A22" workbookViewId="0">
      <selection activeCell="B20" sqref="B20:E20"/>
    </sheetView>
  </sheetViews>
  <sheetFormatPr defaultRowHeight="12.75" x14ac:dyDescent="0.2"/>
  <cols>
    <col min="1" max="1" width="10.7109375" style="121" customWidth="1"/>
    <col min="2" max="2" width="4.7109375" style="166" customWidth="1"/>
    <col min="3" max="5" width="36.7109375" style="167" customWidth="1"/>
    <col min="6" max="6" width="9.140625" style="168"/>
    <col min="7" max="16384" width="9.140625" style="167"/>
  </cols>
  <sheetData>
    <row r="1" spans="1:5" ht="16.5" customHeight="1" x14ac:dyDescent="0.2">
      <c r="A1" s="340" t="s">
        <v>292</v>
      </c>
      <c r="B1" s="340"/>
      <c r="C1" s="340"/>
      <c r="D1" s="340"/>
      <c r="E1" s="340"/>
    </row>
    <row r="2" spans="1:5" ht="17.25" customHeight="1" x14ac:dyDescent="0.2">
      <c r="A2" s="355" t="s">
        <v>534</v>
      </c>
      <c r="B2" s="355"/>
      <c r="C2" s="355"/>
      <c r="D2" s="355"/>
      <c r="E2" s="355"/>
    </row>
    <row r="3" spans="1:5" ht="23.25" customHeight="1" x14ac:dyDescent="0.2">
      <c r="A3" s="309" t="s">
        <v>85</v>
      </c>
      <c r="B3" s="309"/>
      <c r="C3" s="309"/>
      <c r="D3" s="309"/>
    </row>
    <row r="4" spans="1:5" ht="12" customHeight="1" x14ac:dyDescent="0.2">
      <c r="A4" s="170"/>
    </row>
    <row r="5" spans="1:5" x14ac:dyDescent="0.2">
      <c r="B5" s="171"/>
      <c r="C5" s="172" t="s">
        <v>295</v>
      </c>
    </row>
    <row r="6" spans="1:5" ht="13.5" customHeight="1" x14ac:dyDescent="0.2">
      <c r="B6" s="173">
        <v>4</v>
      </c>
      <c r="C6" s="339" t="s">
        <v>296</v>
      </c>
      <c r="D6" s="339"/>
      <c r="E6" s="339"/>
    </row>
    <row r="7" spans="1:5" ht="12.75" customHeight="1" x14ac:dyDescent="0.2">
      <c r="B7" s="173">
        <v>3</v>
      </c>
      <c r="C7" s="339" t="s">
        <v>297</v>
      </c>
      <c r="D7" s="339"/>
      <c r="E7" s="339"/>
    </row>
    <row r="8" spans="1:5" ht="12.75" customHeight="1" x14ac:dyDescent="0.2">
      <c r="B8" s="173">
        <v>2</v>
      </c>
      <c r="C8" s="339" t="s">
        <v>298</v>
      </c>
      <c r="D8" s="339"/>
      <c r="E8" s="339"/>
    </row>
    <row r="9" spans="1:5" ht="12.75" customHeight="1" x14ac:dyDescent="0.2">
      <c r="A9" s="174"/>
      <c r="B9" s="173">
        <v>1</v>
      </c>
      <c r="C9" s="339" t="s">
        <v>299</v>
      </c>
      <c r="D9" s="339"/>
      <c r="E9" s="339"/>
    </row>
    <row r="10" spans="1:5" x14ac:dyDescent="0.2">
      <c r="A10" s="76"/>
      <c r="B10" s="175"/>
      <c r="C10" s="176"/>
    </row>
    <row r="11" spans="1:5" ht="12.75" customHeight="1" x14ac:dyDescent="0.2">
      <c r="A11" s="177" t="s">
        <v>300</v>
      </c>
      <c r="B11" s="178" t="s">
        <v>233</v>
      </c>
      <c r="C11" s="341" t="s">
        <v>301</v>
      </c>
      <c r="D11" s="341"/>
      <c r="E11" s="341"/>
    </row>
    <row r="12" spans="1:5" ht="13.5" customHeight="1" x14ac:dyDescent="0.2">
      <c r="A12" s="179"/>
      <c r="B12" s="180" t="s">
        <v>502</v>
      </c>
      <c r="C12" s="181" t="s">
        <v>302</v>
      </c>
      <c r="D12" s="342" t="s">
        <v>506</v>
      </c>
      <c r="E12" s="342"/>
    </row>
    <row r="13" spans="1:5" ht="57" customHeight="1" x14ac:dyDescent="0.2">
      <c r="A13" s="343" t="s">
        <v>505</v>
      </c>
      <c r="B13" s="182" t="s">
        <v>235</v>
      </c>
      <c r="C13" s="139" t="s">
        <v>236</v>
      </c>
      <c r="D13" s="344" t="s">
        <v>237</v>
      </c>
      <c r="E13" s="344"/>
    </row>
    <row r="14" spans="1:5" ht="22.5" customHeight="1" x14ac:dyDescent="0.2">
      <c r="A14" s="343"/>
      <c r="B14" s="152" t="s">
        <v>238</v>
      </c>
      <c r="C14" s="144" t="s">
        <v>239</v>
      </c>
      <c r="D14" s="345" t="s">
        <v>240</v>
      </c>
      <c r="E14" s="345"/>
    </row>
    <row r="15" spans="1:5" ht="22.5" customHeight="1" x14ac:dyDescent="0.2">
      <c r="A15" s="343"/>
      <c r="B15" s="152" t="s">
        <v>241</v>
      </c>
      <c r="C15" s="144" t="s">
        <v>242</v>
      </c>
      <c r="D15" s="345" t="s">
        <v>243</v>
      </c>
      <c r="E15" s="345"/>
    </row>
    <row r="16" spans="1:5" ht="44.25" customHeight="1" x14ac:dyDescent="0.2">
      <c r="A16" s="343"/>
      <c r="B16" s="152" t="s">
        <v>244</v>
      </c>
      <c r="C16" s="144" t="s">
        <v>245</v>
      </c>
      <c r="D16" s="345" t="s">
        <v>246</v>
      </c>
      <c r="E16" s="345"/>
    </row>
    <row r="17" spans="1:5" ht="48" customHeight="1" x14ac:dyDescent="0.2">
      <c r="A17" s="343"/>
      <c r="B17" s="152" t="s">
        <v>247</v>
      </c>
      <c r="C17" s="144" t="s">
        <v>248</v>
      </c>
      <c r="D17" s="345" t="s">
        <v>249</v>
      </c>
      <c r="E17" s="345"/>
    </row>
    <row r="18" spans="1:5" x14ac:dyDescent="0.2">
      <c r="A18" s="148" t="s">
        <v>307</v>
      </c>
      <c r="B18" s="186">
        <v>3</v>
      </c>
      <c r="C18" s="348" t="str">
        <f>IF(B18=4,$C$6,IF(B18=3,$C$7,IF(B18=2,$C$8,IF(B18=1,$C$9,""))))</f>
        <v>KOV territooriumil tehtav noorsootöö vastab kirjeldatud olukorrale suures osas (st vastab enamikele tingimustele)</v>
      </c>
      <c r="D18" s="348"/>
      <c r="E18" s="348"/>
    </row>
    <row r="19" spans="1:5" ht="60" customHeight="1" x14ac:dyDescent="0.2">
      <c r="A19" s="145" t="s">
        <v>84</v>
      </c>
      <c r="B19" s="351" t="s">
        <v>596</v>
      </c>
      <c r="C19" s="351"/>
      <c r="D19" s="351"/>
      <c r="E19" s="351"/>
    </row>
    <row r="20" spans="1:5" ht="60" customHeight="1" x14ac:dyDescent="0.2">
      <c r="A20" s="148" t="s">
        <v>309</v>
      </c>
      <c r="B20" s="351" t="s">
        <v>584</v>
      </c>
      <c r="C20" s="351"/>
      <c r="D20" s="351"/>
      <c r="E20" s="351"/>
    </row>
    <row r="21" spans="1:5" ht="60" customHeight="1" x14ac:dyDescent="0.2">
      <c r="A21" s="145" t="s">
        <v>310</v>
      </c>
      <c r="B21" s="351" t="s">
        <v>597</v>
      </c>
      <c r="C21" s="351"/>
      <c r="D21" s="351"/>
      <c r="E21" s="351"/>
    </row>
    <row r="23" spans="1:5" ht="12.75" customHeight="1" x14ac:dyDescent="0.2">
      <c r="A23" s="177" t="s">
        <v>300</v>
      </c>
      <c r="B23" s="178" t="s">
        <v>250</v>
      </c>
      <c r="C23" s="341" t="s">
        <v>537</v>
      </c>
      <c r="D23" s="341"/>
      <c r="E23" s="341"/>
    </row>
    <row r="24" spans="1:5" ht="13.5" customHeight="1" x14ac:dyDescent="0.2">
      <c r="A24" s="179"/>
      <c r="B24" s="180" t="s">
        <v>502</v>
      </c>
      <c r="C24" s="195" t="s">
        <v>302</v>
      </c>
      <c r="D24" s="349" t="s">
        <v>506</v>
      </c>
      <c r="E24" s="349"/>
    </row>
    <row r="25" spans="1:5" ht="39.75" customHeight="1" x14ac:dyDescent="0.2">
      <c r="A25" s="343" t="s">
        <v>505</v>
      </c>
      <c r="B25" s="182" t="s">
        <v>252</v>
      </c>
      <c r="C25" s="200" t="s">
        <v>561</v>
      </c>
      <c r="D25" s="344" t="s">
        <v>562</v>
      </c>
      <c r="E25" s="344"/>
    </row>
    <row r="26" spans="1:5" ht="51.75" customHeight="1" x14ac:dyDescent="0.2">
      <c r="A26" s="343"/>
      <c r="B26" s="189" t="s">
        <v>563</v>
      </c>
      <c r="C26" s="190" t="s">
        <v>564</v>
      </c>
      <c r="D26" s="345" t="s">
        <v>565</v>
      </c>
      <c r="E26" s="345"/>
    </row>
    <row r="27" spans="1:5" x14ac:dyDescent="0.2">
      <c r="A27" s="343"/>
      <c r="B27" s="346" t="s">
        <v>304</v>
      </c>
      <c r="C27" s="346"/>
      <c r="D27" s="346"/>
      <c r="E27" s="346"/>
    </row>
    <row r="28" spans="1:5" x14ac:dyDescent="0.2">
      <c r="A28" s="343"/>
      <c r="B28" s="356" t="s">
        <v>566</v>
      </c>
      <c r="C28" s="359" t="s">
        <v>567</v>
      </c>
      <c r="D28" s="184" t="str">
        <f>'2_tulemusindikaatorid'!G15</f>
        <v>7-12. a</v>
      </c>
      <c r="E28" s="184" t="str">
        <f>'2_tulemusindikaatorid'!L15</f>
        <v>jah</v>
      </c>
    </row>
    <row r="29" spans="1:5" x14ac:dyDescent="0.2">
      <c r="A29" s="343"/>
      <c r="B29" s="357"/>
      <c r="C29" s="360"/>
      <c r="D29" s="184" t="str">
        <f>'2_tulemusindikaatorid'!G16</f>
        <v>13-19. a</v>
      </c>
      <c r="E29" s="184" t="str">
        <f>'2_tulemusindikaatorid'!L16</f>
        <v>jah</v>
      </c>
    </row>
    <row r="30" spans="1:5" x14ac:dyDescent="0.2">
      <c r="A30" s="343"/>
      <c r="B30" s="358"/>
      <c r="C30" s="361"/>
      <c r="D30" s="184" t="str">
        <f>'2_tulemusindikaatorid'!G17</f>
        <v>20-26. a</v>
      </c>
      <c r="E30" s="184" t="str">
        <f>'2_tulemusindikaatorid'!L17</f>
        <v>jah</v>
      </c>
    </row>
    <row r="31" spans="1:5" x14ac:dyDescent="0.2">
      <c r="A31" s="343"/>
      <c r="B31" s="356" t="s">
        <v>569</v>
      </c>
      <c r="C31" s="359" t="s">
        <v>570</v>
      </c>
      <c r="D31" s="184" t="str">
        <f>'2_tulemusindikaatorid'!G18</f>
        <v>7-12. a</v>
      </c>
      <c r="E31" s="184" t="str">
        <f>'2_tulemusindikaatorid'!L18</f>
        <v>jah</v>
      </c>
    </row>
    <row r="32" spans="1:5" x14ac:dyDescent="0.2">
      <c r="A32" s="343"/>
      <c r="B32" s="357"/>
      <c r="C32" s="360"/>
      <c r="D32" s="184" t="str">
        <f>'2_tulemusindikaatorid'!G19</f>
        <v>13-19. a</v>
      </c>
      <c r="E32" s="184" t="str">
        <f>'2_tulemusindikaatorid'!L19</f>
        <v>jah</v>
      </c>
    </row>
    <row r="33" spans="1:5" x14ac:dyDescent="0.2">
      <c r="A33" s="343"/>
      <c r="B33" s="358"/>
      <c r="C33" s="361"/>
      <c r="D33" s="184" t="str">
        <f>'2_tulemusindikaatorid'!G20</f>
        <v>20-26. a</v>
      </c>
      <c r="E33" s="184" t="str">
        <f>'2_tulemusindikaatorid'!L20</f>
        <v>jah</v>
      </c>
    </row>
    <row r="34" spans="1:5" ht="33.75" x14ac:dyDescent="0.2">
      <c r="A34" s="343"/>
      <c r="B34" s="183" t="s">
        <v>572</v>
      </c>
      <c r="C34" s="191" t="s">
        <v>573</v>
      </c>
      <c r="E34" s="184" t="str">
        <f>'2_tulemusindikaatorid'!L21</f>
        <v>jah</v>
      </c>
    </row>
    <row r="35" spans="1:5" ht="12.75" customHeight="1" x14ac:dyDescent="0.2">
      <c r="A35" s="148" t="s">
        <v>307</v>
      </c>
      <c r="B35" s="186">
        <v>4</v>
      </c>
      <c r="C35" s="348" t="str">
        <f>IF(B35=4,$C$6,IF(B35=3,$C$7,IF(B35=2,$C$8,IF(B35=1,$C$9,""))))</f>
        <v>KOV territooriumil tehtav noorsootöö vastab täielikult kirjeldatud olukorrale</v>
      </c>
      <c r="D35" s="348"/>
      <c r="E35" s="348"/>
    </row>
    <row r="36" spans="1:5" ht="60" customHeight="1" x14ac:dyDescent="0.2">
      <c r="A36" s="145" t="s">
        <v>84</v>
      </c>
      <c r="B36" s="351" t="s">
        <v>596</v>
      </c>
      <c r="C36" s="351"/>
      <c r="D36" s="351"/>
      <c r="E36" s="351"/>
    </row>
    <row r="37" spans="1:5" ht="60" customHeight="1" x14ac:dyDescent="0.2">
      <c r="A37" s="148" t="s">
        <v>309</v>
      </c>
      <c r="B37" s="351" t="s">
        <v>598</v>
      </c>
      <c r="C37" s="351"/>
      <c r="D37" s="351"/>
      <c r="E37" s="351"/>
    </row>
    <row r="38" spans="1:5" ht="60" customHeight="1" x14ac:dyDescent="0.2">
      <c r="A38" s="145" t="s">
        <v>310</v>
      </c>
      <c r="B38" s="351" t="s">
        <v>599</v>
      </c>
      <c r="C38" s="351"/>
      <c r="D38" s="351"/>
      <c r="E38" s="351"/>
    </row>
    <row r="39" spans="1:5" x14ac:dyDescent="0.2">
      <c r="A39" s="197"/>
      <c r="B39" s="198"/>
      <c r="C39" s="168"/>
      <c r="D39" s="168"/>
      <c r="E39" s="168"/>
    </row>
    <row r="40" spans="1:5" x14ac:dyDescent="0.2">
      <c r="A40" s="197"/>
      <c r="B40" s="198"/>
      <c r="C40" s="168"/>
      <c r="D40" s="168"/>
      <c r="E40" s="168"/>
    </row>
    <row r="41" spans="1:5" x14ac:dyDescent="0.2">
      <c r="A41" s="197"/>
      <c r="B41" s="198"/>
      <c r="C41" s="168"/>
      <c r="D41" s="168"/>
      <c r="E41" s="168"/>
    </row>
    <row r="42" spans="1:5" x14ac:dyDescent="0.2">
      <c r="A42" s="197"/>
      <c r="B42" s="198"/>
      <c r="C42" s="168"/>
      <c r="D42" s="168"/>
      <c r="E42" s="168"/>
    </row>
    <row r="43" spans="1:5" x14ac:dyDescent="0.2">
      <c r="A43" s="197"/>
      <c r="B43" s="198"/>
      <c r="C43" s="168"/>
      <c r="D43" s="168"/>
      <c r="E43" s="168"/>
    </row>
    <row r="44" spans="1:5" x14ac:dyDescent="0.2">
      <c r="A44" s="197"/>
      <c r="B44" s="198"/>
      <c r="C44" s="168"/>
      <c r="D44" s="168"/>
      <c r="E44" s="168"/>
    </row>
    <row r="45" spans="1:5" x14ac:dyDescent="0.2">
      <c r="A45" s="197"/>
      <c r="B45" s="198"/>
      <c r="C45" s="168"/>
      <c r="D45" s="168"/>
      <c r="E45" s="168"/>
    </row>
    <row r="46" spans="1:5" x14ac:dyDescent="0.2">
      <c r="A46" s="197"/>
      <c r="B46" s="198"/>
      <c r="C46" s="168"/>
      <c r="D46" s="168"/>
      <c r="E46" s="168"/>
    </row>
    <row r="47" spans="1:5" x14ac:dyDescent="0.2">
      <c r="A47" s="197"/>
      <c r="B47" s="198"/>
      <c r="C47" s="168"/>
      <c r="D47" s="168"/>
      <c r="E47" s="168"/>
    </row>
    <row r="48" spans="1:5" x14ac:dyDescent="0.2">
      <c r="A48" s="197"/>
      <c r="B48" s="198"/>
      <c r="C48" s="168"/>
      <c r="D48" s="168"/>
      <c r="E48" s="168"/>
    </row>
    <row r="49" spans="1:5" x14ac:dyDescent="0.2">
      <c r="A49" s="197"/>
      <c r="B49" s="198"/>
      <c r="C49" s="168"/>
      <c r="D49" s="168"/>
      <c r="E49" s="168"/>
    </row>
    <row r="50" spans="1:5" x14ac:dyDescent="0.2">
      <c r="A50" s="197"/>
      <c r="B50" s="198"/>
      <c r="C50" s="168"/>
      <c r="D50" s="168"/>
      <c r="E50" s="168"/>
    </row>
    <row r="51" spans="1:5" x14ac:dyDescent="0.2">
      <c r="A51" s="197"/>
      <c r="B51" s="198"/>
      <c r="C51" s="168"/>
      <c r="D51" s="168"/>
      <c r="E51" s="168"/>
    </row>
    <row r="52" spans="1:5" x14ac:dyDescent="0.2">
      <c r="A52" s="197"/>
      <c r="B52" s="198"/>
      <c r="C52" s="168"/>
      <c r="D52" s="168"/>
      <c r="E52" s="168"/>
    </row>
    <row r="53" spans="1:5" x14ac:dyDescent="0.2">
      <c r="A53" s="197"/>
      <c r="B53" s="198"/>
      <c r="C53" s="168"/>
      <c r="D53" s="168"/>
      <c r="E53" s="168"/>
    </row>
    <row r="54" spans="1:5" x14ac:dyDescent="0.2">
      <c r="A54" s="197"/>
      <c r="B54" s="198"/>
      <c r="C54" s="168"/>
      <c r="D54" s="168"/>
      <c r="E54" s="168"/>
    </row>
    <row r="55" spans="1:5" x14ac:dyDescent="0.2">
      <c r="A55" s="197"/>
      <c r="B55" s="198"/>
      <c r="C55" s="168"/>
      <c r="D55" s="168"/>
      <c r="E55" s="168"/>
    </row>
    <row r="56" spans="1:5" x14ac:dyDescent="0.2">
      <c r="A56" s="197"/>
      <c r="B56" s="198"/>
      <c r="C56" s="168"/>
      <c r="D56" s="168"/>
      <c r="E56" s="168"/>
    </row>
    <row r="57" spans="1:5" x14ac:dyDescent="0.2">
      <c r="A57" s="197"/>
      <c r="B57" s="198"/>
      <c r="C57" s="168"/>
      <c r="D57" s="168"/>
      <c r="E57" s="168"/>
    </row>
    <row r="58" spans="1:5" x14ac:dyDescent="0.2">
      <c r="A58" s="197"/>
      <c r="B58" s="198"/>
      <c r="C58" s="168"/>
      <c r="D58" s="168"/>
      <c r="E58" s="168"/>
    </row>
    <row r="59" spans="1:5" x14ac:dyDescent="0.2">
      <c r="A59" s="197"/>
      <c r="B59" s="198"/>
      <c r="C59" s="168"/>
      <c r="D59" s="168"/>
      <c r="E59" s="168"/>
    </row>
    <row r="60" spans="1:5" x14ac:dyDescent="0.2">
      <c r="A60" s="197"/>
      <c r="B60" s="198"/>
      <c r="C60" s="168"/>
      <c r="D60" s="168"/>
      <c r="E60" s="168"/>
    </row>
    <row r="61" spans="1:5" x14ac:dyDescent="0.2">
      <c r="A61" s="197"/>
      <c r="B61" s="198"/>
      <c r="C61" s="168"/>
      <c r="D61" s="168"/>
      <c r="E61" s="168"/>
    </row>
    <row r="62" spans="1:5" x14ac:dyDescent="0.2">
      <c r="A62" s="197"/>
      <c r="B62" s="198"/>
      <c r="C62" s="168"/>
      <c r="D62" s="168"/>
      <c r="E62" s="168"/>
    </row>
    <row r="63" spans="1:5" x14ac:dyDescent="0.2">
      <c r="A63" s="197"/>
      <c r="B63" s="198"/>
      <c r="C63" s="168"/>
      <c r="D63" s="168"/>
      <c r="E63" s="168"/>
    </row>
    <row r="64" spans="1:5" x14ac:dyDescent="0.2">
      <c r="A64" s="197"/>
      <c r="B64" s="198"/>
      <c r="C64" s="168"/>
      <c r="D64" s="168"/>
      <c r="E64" s="168"/>
    </row>
    <row r="65" spans="1:5" x14ac:dyDescent="0.2">
      <c r="A65" s="197"/>
      <c r="B65" s="198"/>
      <c r="C65" s="168"/>
      <c r="D65" s="168"/>
      <c r="E65" s="168"/>
    </row>
    <row r="66" spans="1:5" x14ac:dyDescent="0.2">
      <c r="A66" s="197"/>
      <c r="B66" s="198"/>
      <c r="C66" s="168"/>
      <c r="D66" s="168"/>
      <c r="E66" s="168"/>
    </row>
    <row r="67" spans="1:5" x14ac:dyDescent="0.2">
      <c r="A67" s="197"/>
      <c r="B67" s="198"/>
      <c r="C67" s="168"/>
      <c r="D67" s="168"/>
      <c r="E67" s="168"/>
    </row>
    <row r="68" spans="1:5" x14ac:dyDescent="0.2">
      <c r="A68" s="197"/>
      <c r="B68" s="198"/>
      <c r="C68" s="168"/>
      <c r="D68" s="168"/>
      <c r="E68" s="168"/>
    </row>
    <row r="69" spans="1:5" x14ac:dyDescent="0.2">
      <c r="A69" s="197"/>
      <c r="B69" s="198"/>
      <c r="C69" s="168"/>
      <c r="D69" s="168"/>
      <c r="E69" s="168"/>
    </row>
    <row r="70" spans="1:5" x14ac:dyDescent="0.2">
      <c r="A70" s="197"/>
      <c r="B70" s="198"/>
      <c r="C70" s="168"/>
      <c r="D70" s="168"/>
      <c r="E70" s="168"/>
    </row>
    <row r="71" spans="1:5" x14ac:dyDescent="0.2">
      <c r="A71" s="197"/>
      <c r="B71" s="198"/>
      <c r="C71" s="168"/>
      <c r="D71" s="168"/>
      <c r="E71" s="168"/>
    </row>
    <row r="72" spans="1:5" x14ac:dyDescent="0.2">
      <c r="A72" s="197"/>
      <c r="B72" s="198"/>
      <c r="C72" s="168"/>
      <c r="D72" s="168"/>
      <c r="E72" s="168"/>
    </row>
    <row r="73" spans="1:5" x14ac:dyDescent="0.2">
      <c r="A73" s="197"/>
      <c r="B73" s="198"/>
      <c r="C73" s="168"/>
      <c r="D73" s="168"/>
      <c r="E73" s="168"/>
    </row>
    <row r="74" spans="1:5" x14ac:dyDescent="0.2">
      <c r="A74" s="197"/>
      <c r="B74" s="198"/>
      <c r="C74" s="168"/>
      <c r="D74" s="168"/>
      <c r="E74" s="168"/>
    </row>
  </sheetData>
  <sheetProtection password="E525" sheet="1" objects="1" scenarios="1" formatCells="0" formatColumns="0" formatRows="0" insertHyperlinks="0"/>
  <mergeCells count="33">
    <mergeCell ref="B37:E37"/>
    <mergeCell ref="B38:E38"/>
    <mergeCell ref="B28:B30"/>
    <mergeCell ref="C28:C30"/>
    <mergeCell ref="B31:B33"/>
    <mergeCell ref="C31:C33"/>
    <mergeCell ref="B36:E36"/>
    <mergeCell ref="A25:A34"/>
    <mergeCell ref="D25:E25"/>
    <mergeCell ref="D26:E26"/>
    <mergeCell ref="B27:E27"/>
    <mergeCell ref="C35:E35"/>
    <mergeCell ref="D24:E24"/>
    <mergeCell ref="C9:E9"/>
    <mergeCell ref="C11:E11"/>
    <mergeCell ref="D12:E12"/>
    <mergeCell ref="A13:A17"/>
    <mergeCell ref="D13:E13"/>
    <mergeCell ref="D14:E14"/>
    <mergeCell ref="D15:E15"/>
    <mergeCell ref="D16:E16"/>
    <mergeCell ref="D17:E17"/>
    <mergeCell ref="C18:E18"/>
    <mergeCell ref="B19:E19"/>
    <mergeCell ref="B20:E20"/>
    <mergeCell ref="B21:E21"/>
    <mergeCell ref="C23:E23"/>
    <mergeCell ref="C8:E8"/>
    <mergeCell ref="A1:E1"/>
    <mergeCell ref="A2:E2"/>
    <mergeCell ref="A3:D3"/>
    <mergeCell ref="C6:E6"/>
    <mergeCell ref="C7:E7"/>
  </mergeCells>
  <phoneticPr fontId="35" type="noConversion"/>
  <dataValidations count="1">
    <dataValidation type="list" allowBlank="1" showErrorMessage="1" sqref="B18 B35">
      <formula1>$B$6:$B$9</formula1>
      <formula2>0</formula2>
    </dataValidation>
  </dataValidations>
  <pageMargins left="0.7" right="0.7" top="0.75" bottom="0.75" header="0.51180555555555551" footer="0.51180555555555551"/>
  <pageSetup paperSize="8" firstPageNumber="0" orientation="landscape" horizontalDpi="300" verticalDpi="300"/>
  <headerFooter alignWithMargins="0"/>
  <rowBreaks count="1" manualBreakCount="1">
    <brk id="2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F75"/>
  <sheetViews>
    <sheetView topLeftCell="A46" workbookViewId="0">
      <selection activeCell="B50" sqref="B50:E50"/>
    </sheetView>
  </sheetViews>
  <sheetFormatPr defaultRowHeight="12.75" x14ac:dyDescent="0.2"/>
  <cols>
    <col min="1" max="1" width="10.7109375" style="121" customWidth="1"/>
    <col min="2" max="2" width="4.7109375" style="166" customWidth="1"/>
    <col min="3" max="5" width="36.7109375" style="167" customWidth="1"/>
    <col min="6" max="6" width="9.140625" style="168"/>
    <col min="7" max="16384" width="9.140625" style="167"/>
  </cols>
  <sheetData>
    <row r="1" spans="1:5" ht="16.5" customHeight="1" x14ac:dyDescent="0.2">
      <c r="A1" s="340" t="s">
        <v>292</v>
      </c>
      <c r="B1" s="340"/>
      <c r="C1" s="340"/>
      <c r="D1" s="340"/>
      <c r="E1" s="340"/>
    </row>
    <row r="2" spans="1:5" ht="17.25" customHeight="1" x14ac:dyDescent="0.2">
      <c r="A2" s="355" t="s">
        <v>541</v>
      </c>
      <c r="B2" s="355"/>
      <c r="C2" s="355"/>
      <c r="D2" s="355"/>
      <c r="E2" s="355"/>
    </row>
    <row r="3" spans="1:5" ht="23.25" customHeight="1" x14ac:dyDescent="0.2">
      <c r="A3" s="309" t="s">
        <v>86</v>
      </c>
      <c r="B3" s="309"/>
      <c r="C3" s="309"/>
      <c r="D3" s="309"/>
    </row>
    <row r="4" spans="1:5" ht="12" customHeight="1" x14ac:dyDescent="0.2">
      <c r="A4" s="170"/>
    </row>
    <row r="5" spans="1:5" x14ac:dyDescent="0.2">
      <c r="B5" s="171"/>
      <c r="C5" s="172" t="s">
        <v>295</v>
      </c>
    </row>
    <row r="6" spans="1:5" ht="13.5" customHeight="1" x14ac:dyDescent="0.2">
      <c r="B6" s="173">
        <v>4</v>
      </c>
      <c r="C6" s="339" t="s">
        <v>296</v>
      </c>
      <c r="D6" s="339"/>
      <c r="E6" s="339"/>
    </row>
    <row r="7" spans="1:5" ht="12.75" customHeight="1" x14ac:dyDescent="0.2">
      <c r="B7" s="173">
        <v>3</v>
      </c>
      <c r="C7" s="339" t="s">
        <v>297</v>
      </c>
      <c r="D7" s="339"/>
      <c r="E7" s="339"/>
    </row>
    <row r="8" spans="1:5" ht="12.75" customHeight="1" x14ac:dyDescent="0.2">
      <c r="B8" s="173">
        <v>2</v>
      </c>
      <c r="C8" s="339" t="s">
        <v>298</v>
      </c>
      <c r="D8" s="339"/>
      <c r="E8" s="339"/>
    </row>
    <row r="9" spans="1:5" ht="12.75" customHeight="1" x14ac:dyDescent="0.2">
      <c r="A9" s="174"/>
      <c r="B9" s="173">
        <v>1</v>
      </c>
      <c r="C9" s="339" t="s">
        <v>299</v>
      </c>
      <c r="D9" s="339"/>
      <c r="E9" s="201"/>
    </row>
    <row r="10" spans="1:5" x14ac:dyDescent="0.2">
      <c r="A10" s="76"/>
      <c r="B10" s="175"/>
      <c r="C10" s="176"/>
    </row>
    <row r="11" spans="1:5" ht="12.75" customHeight="1" x14ac:dyDescent="0.2">
      <c r="A11" s="177" t="s">
        <v>300</v>
      </c>
      <c r="B11" s="178" t="s">
        <v>576</v>
      </c>
      <c r="C11" s="341" t="s">
        <v>543</v>
      </c>
      <c r="D11" s="341"/>
      <c r="E11" s="341"/>
    </row>
    <row r="12" spans="1:5" ht="13.5" customHeight="1" x14ac:dyDescent="0.2">
      <c r="A12" s="179"/>
      <c r="B12" s="180" t="s">
        <v>502</v>
      </c>
      <c r="C12" s="181" t="s">
        <v>302</v>
      </c>
      <c r="D12" s="362" t="s">
        <v>506</v>
      </c>
      <c r="E12" s="362"/>
    </row>
    <row r="13" spans="1:5" ht="79.5" customHeight="1" x14ac:dyDescent="0.2">
      <c r="A13" s="343" t="s">
        <v>505</v>
      </c>
      <c r="B13" s="182" t="s">
        <v>578</v>
      </c>
      <c r="C13" s="139" t="s">
        <v>579</v>
      </c>
      <c r="D13" s="344" t="s">
        <v>580</v>
      </c>
      <c r="E13" s="344"/>
    </row>
    <row r="14" spans="1:5" ht="33.75" customHeight="1" x14ac:dyDescent="0.2">
      <c r="A14" s="343"/>
      <c r="B14" s="152" t="s">
        <v>581</v>
      </c>
      <c r="C14" s="144" t="s">
        <v>582</v>
      </c>
      <c r="D14" s="345" t="s">
        <v>30</v>
      </c>
      <c r="E14" s="345"/>
    </row>
    <row r="15" spans="1:5" x14ac:dyDescent="0.2">
      <c r="A15" s="343"/>
      <c r="B15" s="346" t="s">
        <v>304</v>
      </c>
      <c r="C15" s="346"/>
      <c r="D15" s="346"/>
      <c r="E15" s="346"/>
    </row>
    <row r="16" spans="1:5" ht="12.75" customHeight="1" x14ac:dyDescent="0.2">
      <c r="A16" s="343"/>
      <c r="B16" s="347" t="s">
        <v>31</v>
      </c>
      <c r="C16" s="335" t="s">
        <v>544</v>
      </c>
      <c r="D16" s="184" t="str">
        <f>'2_tulemusindikaatorid'!G23</f>
        <v>7-12. a</v>
      </c>
      <c r="E16" s="202" t="str">
        <f>'2_tulemusindikaatorid'!L23</f>
        <v>ei</v>
      </c>
    </row>
    <row r="17" spans="1:5" x14ac:dyDescent="0.2">
      <c r="A17" s="343"/>
      <c r="B17" s="347"/>
      <c r="C17" s="335"/>
      <c r="D17" s="184" t="str">
        <f>'2_tulemusindikaatorid'!G24</f>
        <v>13-19. a</v>
      </c>
      <c r="E17" s="202" t="str">
        <f>'2_tulemusindikaatorid'!L24</f>
        <v>ei</v>
      </c>
    </row>
    <row r="18" spans="1:5" x14ac:dyDescent="0.2">
      <c r="A18" s="343"/>
      <c r="B18" s="347"/>
      <c r="C18" s="335"/>
      <c r="D18" s="184" t="str">
        <f>'2_tulemusindikaatorid'!G25</f>
        <v>20-26. a</v>
      </c>
      <c r="E18" s="202" t="str">
        <f>'2_tulemusindikaatorid'!L25</f>
        <v>ei</v>
      </c>
    </row>
    <row r="19" spans="1:5" ht="12.75" customHeight="1" x14ac:dyDescent="0.2">
      <c r="A19" s="343"/>
      <c r="B19" s="347" t="s">
        <v>34</v>
      </c>
      <c r="C19" s="335" t="s">
        <v>545</v>
      </c>
      <c r="D19" s="184" t="str">
        <f>'2_tulemusindikaatorid'!G26</f>
        <v>7-12. a</v>
      </c>
      <c r="E19" s="202" t="str">
        <f>'2_tulemusindikaatorid'!L26</f>
        <v>ei</v>
      </c>
    </row>
    <row r="20" spans="1:5" x14ac:dyDescent="0.2">
      <c r="A20" s="343"/>
      <c r="B20" s="347"/>
      <c r="C20" s="335"/>
      <c r="D20" s="184" t="str">
        <f>'2_tulemusindikaatorid'!G27</f>
        <v>13-19. a</v>
      </c>
      <c r="E20" s="202" t="str">
        <f>'2_tulemusindikaatorid'!L27</f>
        <v>ei</v>
      </c>
    </row>
    <row r="21" spans="1:5" x14ac:dyDescent="0.2">
      <c r="A21" s="343"/>
      <c r="B21" s="347"/>
      <c r="C21" s="335"/>
      <c r="D21" s="184" t="str">
        <f>'2_tulemusindikaatorid'!G28</f>
        <v>20-26. a</v>
      </c>
      <c r="E21" s="202" t="str">
        <f>'2_tulemusindikaatorid'!L28</f>
        <v>ei</v>
      </c>
    </row>
    <row r="22" spans="1:5" ht="12.75" customHeight="1" x14ac:dyDescent="0.2">
      <c r="A22" s="148" t="s">
        <v>307</v>
      </c>
      <c r="B22" s="186">
        <v>2</v>
      </c>
      <c r="C22" s="363" t="str">
        <f>IF(B22=4,$C$6,IF(B22=3,$C$7,IF(B22=2,$C$8,IF(B22=1,$C$9,""))))</f>
        <v>KOV territooriumil tehtav noorsootöö vastab kirjeldatud olukorrale osaliselt (st täidetud on mõned kriteeriumid)</v>
      </c>
      <c r="D22" s="363"/>
      <c r="E22" s="203"/>
    </row>
    <row r="23" spans="1:5" ht="60" customHeight="1" x14ac:dyDescent="0.2">
      <c r="A23" s="145" t="s">
        <v>84</v>
      </c>
      <c r="B23" s="351" t="s">
        <v>583</v>
      </c>
      <c r="C23" s="351"/>
      <c r="D23" s="351"/>
      <c r="E23" s="351"/>
    </row>
    <row r="24" spans="1:5" ht="60" customHeight="1" x14ac:dyDescent="0.2">
      <c r="A24" s="148" t="s">
        <v>309</v>
      </c>
      <c r="B24" s="351" t="s">
        <v>585</v>
      </c>
      <c r="C24" s="351"/>
      <c r="D24" s="351"/>
      <c r="E24" s="351"/>
    </row>
    <row r="25" spans="1:5" ht="60" customHeight="1" x14ac:dyDescent="0.2">
      <c r="A25" s="145" t="s">
        <v>310</v>
      </c>
      <c r="B25" s="351" t="s">
        <v>586</v>
      </c>
      <c r="C25" s="351"/>
      <c r="D25" s="351"/>
      <c r="E25" s="351"/>
    </row>
    <row r="27" spans="1:5" ht="12.75" customHeight="1" x14ac:dyDescent="0.2">
      <c r="A27" s="177" t="s">
        <v>300</v>
      </c>
      <c r="B27" s="178" t="s">
        <v>37</v>
      </c>
      <c r="C27" s="341" t="s">
        <v>547</v>
      </c>
      <c r="D27" s="341"/>
      <c r="E27" s="341"/>
    </row>
    <row r="28" spans="1:5" ht="13.5" customHeight="1" x14ac:dyDescent="0.2">
      <c r="A28" s="179"/>
      <c r="B28" s="180" t="s">
        <v>502</v>
      </c>
      <c r="C28" s="195" t="s">
        <v>302</v>
      </c>
      <c r="D28" s="365" t="s">
        <v>506</v>
      </c>
      <c r="E28" s="365"/>
    </row>
    <row r="29" spans="1:5" ht="68.25" customHeight="1" x14ac:dyDescent="0.2">
      <c r="A29" s="343" t="s">
        <v>505</v>
      </c>
      <c r="B29" s="182" t="s">
        <v>39</v>
      </c>
      <c r="C29" s="200" t="s">
        <v>40</v>
      </c>
      <c r="D29" s="344" t="s">
        <v>41</v>
      </c>
      <c r="E29" s="344"/>
    </row>
    <row r="30" spans="1:5" ht="90" customHeight="1" x14ac:dyDescent="0.2">
      <c r="A30" s="343"/>
      <c r="B30" s="189" t="s">
        <v>42</v>
      </c>
      <c r="C30" s="190" t="s">
        <v>548</v>
      </c>
      <c r="D30" s="345" t="s">
        <v>44</v>
      </c>
      <c r="E30" s="345"/>
    </row>
    <row r="31" spans="1:5" ht="56.25" customHeight="1" x14ac:dyDescent="0.2">
      <c r="A31" s="343"/>
      <c r="B31" s="189" t="s">
        <v>45</v>
      </c>
      <c r="C31" s="190" t="s">
        <v>46</v>
      </c>
      <c r="D31" s="345" t="s">
        <v>47</v>
      </c>
      <c r="E31" s="345"/>
    </row>
    <row r="32" spans="1:5" ht="33.75" customHeight="1" x14ac:dyDescent="0.2">
      <c r="A32" s="343"/>
      <c r="B32" s="189" t="s">
        <v>48</v>
      </c>
      <c r="C32" s="190" t="s">
        <v>49</v>
      </c>
      <c r="D32" s="345" t="s">
        <v>50</v>
      </c>
      <c r="E32" s="345"/>
    </row>
    <row r="33" spans="1:5" x14ac:dyDescent="0.2">
      <c r="A33" s="343"/>
      <c r="B33" s="346" t="s">
        <v>304</v>
      </c>
      <c r="C33" s="346"/>
      <c r="D33" s="346"/>
      <c r="E33" s="346"/>
    </row>
    <row r="34" spans="1:5" ht="12.75" customHeight="1" x14ac:dyDescent="0.2">
      <c r="A34" s="343"/>
      <c r="B34" s="347" t="s">
        <v>51</v>
      </c>
      <c r="C34" s="335" t="s">
        <v>52</v>
      </c>
      <c r="D34" s="184" t="str">
        <f>'2_tulemusindikaatorid'!G29</f>
        <v>7-12. a</v>
      </c>
      <c r="E34" s="202" t="str">
        <f>'2_tulemusindikaatorid'!L29</f>
        <v>jah</v>
      </c>
    </row>
    <row r="35" spans="1:5" x14ac:dyDescent="0.2">
      <c r="A35" s="343"/>
      <c r="B35" s="347"/>
      <c r="C35" s="335"/>
      <c r="D35" s="184" t="str">
        <f>'2_tulemusindikaatorid'!G30</f>
        <v>13-19. a</v>
      </c>
      <c r="E35" s="202" t="str">
        <f>'2_tulemusindikaatorid'!L30</f>
        <v>ei</v>
      </c>
    </row>
    <row r="36" spans="1:5" x14ac:dyDescent="0.2">
      <c r="A36" s="343"/>
      <c r="B36" s="347"/>
      <c r="C36" s="335"/>
      <c r="D36" s="184" t="str">
        <f>'2_tulemusindikaatorid'!G31</f>
        <v>20-26. a</v>
      </c>
      <c r="E36" s="202" t="str">
        <f>'2_tulemusindikaatorid'!L31</f>
        <v>ei</v>
      </c>
    </row>
    <row r="37" spans="1:5" x14ac:dyDescent="0.2">
      <c r="A37" s="148" t="s">
        <v>307</v>
      </c>
      <c r="B37" s="186">
        <v>3</v>
      </c>
      <c r="C37" s="348" t="str">
        <f>IF(B37=4,$C$6,IF(B37=3,$C$7,IF(B37=2,$C$8,IF(B37=1,$C$9,""))))</f>
        <v>KOV territooriumil tehtav noorsootöö vastab kirjeldatud olukorrale suures osas (st vastab enamikele tingimustele)</v>
      </c>
      <c r="D37" s="348"/>
      <c r="E37" s="348"/>
    </row>
    <row r="38" spans="1:5" ht="60" customHeight="1" x14ac:dyDescent="0.2">
      <c r="A38" s="145" t="s">
        <v>84</v>
      </c>
      <c r="B38" s="351" t="s">
        <v>583</v>
      </c>
      <c r="C38" s="351"/>
      <c r="D38" s="351"/>
      <c r="E38" s="351"/>
    </row>
    <row r="39" spans="1:5" ht="60" customHeight="1" x14ac:dyDescent="0.2">
      <c r="A39" s="148" t="s">
        <v>309</v>
      </c>
      <c r="B39" s="351" t="s">
        <v>600</v>
      </c>
      <c r="C39" s="351"/>
      <c r="D39" s="351"/>
      <c r="E39" s="351"/>
    </row>
    <row r="40" spans="1:5" ht="60" customHeight="1" x14ac:dyDescent="0.2">
      <c r="A40" s="145" t="s">
        <v>310</v>
      </c>
      <c r="B40" s="351" t="s">
        <v>601</v>
      </c>
      <c r="C40" s="351"/>
      <c r="D40" s="351"/>
      <c r="E40" s="351"/>
    </row>
    <row r="42" spans="1:5" x14ac:dyDescent="0.2">
      <c r="A42" s="204" t="s">
        <v>300</v>
      </c>
      <c r="B42" s="193" t="s">
        <v>54</v>
      </c>
      <c r="C42" s="341" t="s">
        <v>550</v>
      </c>
      <c r="D42" s="341"/>
      <c r="E42" s="341"/>
    </row>
    <row r="43" spans="1:5" x14ac:dyDescent="0.2">
      <c r="A43" s="179"/>
      <c r="B43" s="180" t="s">
        <v>502</v>
      </c>
      <c r="C43" s="181" t="s">
        <v>302</v>
      </c>
      <c r="D43" s="364" t="s">
        <v>506</v>
      </c>
      <c r="E43" s="364"/>
    </row>
    <row r="44" spans="1:5" ht="67.5" x14ac:dyDescent="0.2">
      <c r="A44" s="343" t="s">
        <v>505</v>
      </c>
      <c r="B44" s="182" t="s">
        <v>56</v>
      </c>
      <c r="C44" s="139" t="s">
        <v>57</v>
      </c>
      <c r="D44" s="344" t="s">
        <v>58</v>
      </c>
      <c r="E44" s="344"/>
    </row>
    <row r="45" spans="1:5" ht="57.75" customHeight="1" x14ac:dyDescent="0.2">
      <c r="A45" s="343"/>
      <c r="B45" s="152" t="s">
        <v>59</v>
      </c>
      <c r="C45" s="205" t="s">
        <v>60</v>
      </c>
      <c r="D45" s="345" t="s">
        <v>61</v>
      </c>
      <c r="E45" s="345"/>
    </row>
    <row r="46" spans="1:5" ht="33.75" x14ac:dyDescent="0.2">
      <c r="A46" s="343"/>
      <c r="B46" s="152" t="s">
        <v>62</v>
      </c>
      <c r="C46" s="205" t="s">
        <v>63</v>
      </c>
      <c r="D46" s="345" t="s">
        <v>64</v>
      </c>
      <c r="E46" s="345"/>
    </row>
    <row r="47" spans="1:5" ht="39.75" customHeight="1" x14ac:dyDescent="0.2">
      <c r="A47" s="343"/>
      <c r="B47" s="152" t="s">
        <v>65</v>
      </c>
      <c r="C47" s="190" t="s">
        <v>66</v>
      </c>
      <c r="D47" s="345" t="s">
        <v>67</v>
      </c>
      <c r="E47" s="345"/>
    </row>
    <row r="48" spans="1:5" x14ac:dyDescent="0.2">
      <c r="A48" s="148" t="s">
        <v>307</v>
      </c>
      <c r="B48" s="186">
        <v>3</v>
      </c>
      <c r="C48" s="348" t="str">
        <f>IF(B48=4,$C$6,IF(B48=3,$C$7,IF(B48=2,$C$8,IF(B48=1,$C$9,""))))</f>
        <v>KOV territooriumil tehtav noorsootöö vastab kirjeldatud olukorrale suures osas (st vastab enamikele tingimustele)</v>
      </c>
      <c r="D48" s="348"/>
      <c r="E48" s="348"/>
    </row>
    <row r="49" spans="1:5" ht="60" customHeight="1" x14ac:dyDescent="0.2">
      <c r="A49" s="145" t="s">
        <v>84</v>
      </c>
      <c r="B49" s="351" t="s">
        <v>583</v>
      </c>
      <c r="C49" s="351"/>
      <c r="D49" s="351"/>
      <c r="E49" s="351"/>
    </row>
    <row r="50" spans="1:5" ht="60" customHeight="1" x14ac:dyDescent="0.2">
      <c r="A50" s="148" t="s">
        <v>309</v>
      </c>
      <c r="B50" s="351" t="s">
        <v>621</v>
      </c>
      <c r="C50" s="351"/>
      <c r="D50" s="351"/>
      <c r="E50" s="351"/>
    </row>
    <row r="51" spans="1:5" ht="60" customHeight="1" x14ac:dyDescent="0.2">
      <c r="A51" s="145" t="s">
        <v>310</v>
      </c>
      <c r="B51" s="351" t="s">
        <v>602</v>
      </c>
      <c r="C51" s="351"/>
      <c r="D51" s="351"/>
      <c r="E51" s="351"/>
    </row>
    <row r="52" spans="1:5" x14ac:dyDescent="0.2">
      <c r="A52" s="197"/>
      <c r="B52" s="198"/>
      <c r="C52" s="168"/>
      <c r="D52" s="168"/>
      <c r="E52" s="168"/>
    </row>
    <row r="53" spans="1:5" x14ac:dyDescent="0.2">
      <c r="A53" s="197"/>
      <c r="B53" s="198"/>
      <c r="C53" s="168"/>
      <c r="D53" s="168"/>
      <c r="E53" s="168"/>
    </row>
    <row r="54" spans="1:5" x14ac:dyDescent="0.2">
      <c r="A54" s="197"/>
      <c r="B54" s="198"/>
      <c r="C54" s="168"/>
      <c r="D54" s="168"/>
      <c r="E54" s="168"/>
    </row>
    <row r="55" spans="1:5" x14ac:dyDescent="0.2">
      <c r="A55" s="197"/>
      <c r="B55" s="198"/>
      <c r="C55" s="168"/>
      <c r="D55" s="168"/>
      <c r="E55" s="168"/>
    </row>
    <row r="56" spans="1:5" x14ac:dyDescent="0.2">
      <c r="A56" s="197"/>
      <c r="B56" s="198"/>
      <c r="C56" s="168"/>
      <c r="D56" s="168"/>
      <c r="E56" s="168"/>
    </row>
    <row r="57" spans="1:5" x14ac:dyDescent="0.2">
      <c r="A57" s="197"/>
      <c r="B57" s="198"/>
      <c r="C57" s="168"/>
      <c r="D57" s="168"/>
      <c r="E57" s="168"/>
    </row>
    <row r="58" spans="1:5" x14ac:dyDescent="0.2">
      <c r="A58" s="197"/>
      <c r="B58" s="198"/>
      <c r="C58" s="168"/>
      <c r="D58" s="168"/>
      <c r="E58" s="168"/>
    </row>
    <row r="59" spans="1:5" x14ac:dyDescent="0.2">
      <c r="A59" s="197"/>
      <c r="B59" s="198"/>
      <c r="C59" s="168"/>
      <c r="D59" s="168"/>
      <c r="E59" s="168"/>
    </row>
    <row r="60" spans="1:5" x14ac:dyDescent="0.2">
      <c r="A60" s="197"/>
      <c r="B60" s="198"/>
      <c r="C60" s="168"/>
      <c r="D60" s="168"/>
      <c r="E60" s="168"/>
    </row>
    <row r="61" spans="1:5" x14ac:dyDescent="0.2">
      <c r="A61" s="197"/>
      <c r="B61" s="198"/>
      <c r="C61" s="168"/>
      <c r="D61" s="168"/>
      <c r="E61" s="168"/>
    </row>
    <row r="62" spans="1:5" x14ac:dyDescent="0.2">
      <c r="A62" s="197"/>
      <c r="B62" s="198"/>
      <c r="C62" s="168"/>
      <c r="D62" s="168"/>
      <c r="E62" s="168"/>
    </row>
    <row r="63" spans="1:5" x14ac:dyDescent="0.2">
      <c r="A63" s="197"/>
      <c r="B63" s="198"/>
      <c r="C63" s="168"/>
      <c r="D63" s="168"/>
      <c r="E63" s="168"/>
    </row>
    <row r="64" spans="1:5" x14ac:dyDescent="0.2">
      <c r="A64" s="197"/>
      <c r="B64" s="198"/>
      <c r="C64" s="168"/>
      <c r="D64" s="168"/>
      <c r="E64" s="168"/>
    </row>
    <row r="65" spans="1:5" x14ac:dyDescent="0.2">
      <c r="A65" s="197"/>
      <c r="B65" s="198"/>
      <c r="C65" s="168"/>
      <c r="D65" s="168"/>
      <c r="E65" s="168"/>
    </row>
    <row r="66" spans="1:5" x14ac:dyDescent="0.2">
      <c r="A66" s="197"/>
      <c r="B66" s="198"/>
      <c r="C66" s="168"/>
      <c r="D66" s="168"/>
      <c r="E66" s="168"/>
    </row>
    <row r="67" spans="1:5" x14ac:dyDescent="0.2">
      <c r="A67" s="197"/>
      <c r="B67" s="198"/>
      <c r="C67" s="168"/>
      <c r="D67" s="168"/>
      <c r="E67" s="168"/>
    </row>
    <row r="68" spans="1:5" x14ac:dyDescent="0.2">
      <c r="A68" s="197"/>
      <c r="B68" s="198"/>
      <c r="C68" s="168"/>
      <c r="D68" s="168"/>
      <c r="E68" s="168"/>
    </row>
    <row r="69" spans="1:5" x14ac:dyDescent="0.2">
      <c r="A69" s="197"/>
      <c r="B69" s="198"/>
      <c r="C69" s="168"/>
      <c r="D69" s="168"/>
      <c r="E69" s="168"/>
    </row>
    <row r="70" spans="1:5" x14ac:dyDescent="0.2">
      <c r="A70" s="197"/>
      <c r="B70" s="198"/>
      <c r="C70" s="168"/>
      <c r="D70" s="168"/>
      <c r="E70" s="168"/>
    </row>
    <row r="71" spans="1:5" x14ac:dyDescent="0.2">
      <c r="A71" s="197"/>
      <c r="B71" s="198"/>
      <c r="C71" s="168"/>
      <c r="D71" s="168"/>
      <c r="E71" s="168"/>
    </row>
    <row r="72" spans="1:5" x14ac:dyDescent="0.2">
      <c r="A72" s="197"/>
      <c r="B72" s="198"/>
      <c r="C72" s="168"/>
      <c r="D72" s="168"/>
      <c r="E72" s="168"/>
    </row>
    <row r="73" spans="1:5" x14ac:dyDescent="0.2">
      <c r="A73" s="197"/>
      <c r="B73" s="198"/>
      <c r="C73" s="168"/>
      <c r="D73" s="168"/>
      <c r="E73" s="168"/>
    </row>
    <row r="74" spans="1:5" x14ac:dyDescent="0.2">
      <c r="A74" s="197"/>
      <c r="B74" s="198"/>
      <c r="C74" s="168"/>
      <c r="D74" s="168"/>
      <c r="E74" s="168"/>
    </row>
    <row r="75" spans="1:5" x14ac:dyDescent="0.2">
      <c r="A75" s="197"/>
      <c r="B75" s="198"/>
      <c r="C75" s="168"/>
      <c r="D75" s="168"/>
      <c r="E75" s="168"/>
    </row>
  </sheetData>
  <sheetProtection password="E525" sheet="1" objects="1" scenarios="1" formatCells="0" formatColumns="0" formatRows="0" insertHyperlinks="0"/>
  <mergeCells count="46">
    <mergeCell ref="B49:E49"/>
    <mergeCell ref="B50:E50"/>
    <mergeCell ref="B51:E51"/>
    <mergeCell ref="A44:A47"/>
    <mergeCell ref="D44:E44"/>
    <mergeCell ref="D45:E45"/>
    <mergeCell ref="D46:E46"/>
    <mergeCell ref="D47:E47"/>
    <mergeCell ref="C48:E48"/>
    <mergeCell ref="D43:E43"/>
    <mergeCell ref="D28:E28"/>
    <mergeCell ref="A29:A36"/>
    <mergeCell ref="D29:E29"/>
    <mergeCell ref="D30:E30"/>
    <mergeCell ref="D31:E31"/>
    <mergeCell ref="D32:E32"/>
    <mergeCell ref="B33:E33"/>
    <mergeCell ref="B34:B36"/>
    <mergeCell ref="C34:C36"/>
    <mergeCell ref="C37:E37"/>
    <mergeCell ref="B38:E38"/>
    <mergeCell ref="B39:E39"/>
    <mergeCell ref="B40:E40"/>
    <mergeCell ref="C42:E42"/>
    <mergeCell ref="C27:E27"/>
    <mergeCell ref="C9:D9"/>
    <mergeCell ref="C11:E11"/>
    <mergeCell ref="D12:E12"/>
    <mergeCell ref="A13:A21"/>
    <mergeCell ref="D13:E13"/>
    <mergeCell ref="D14:E14"/>
    <mergeCell ref="B15:E15"/>
    <mergeCell ref="B16:B18"/>
    <mergeCell ref="C16:C18"/>
    <mergeCell ref="B19:B21"/>
    <mergeCell ref="C19:C21"/>
    <mergeCell ref="C22:D22"/>
    <mergeCell ref="B23:E23"/>
    <mergeCell ref="B24:E24"/>
    <mergeCell ref="B25:E25"/>
    <mergeCell ref="C8:E8"/>
    <mergeCell ref="A1:E1"/>
    <mergeCell ref="A2:E2"/>
    <mergeCell ref="A3:D3"/>
    <mergeCell ref="C6:E6"/>
    <mergeCell ref="C7:E7"/>
  </mergeCells>
  <phoneticPr fontId="35" type="noConversion"/>
  <dataValidations count="1">
    <dataValidation type="list" allowBlank="1" showErrorMessage="1" sqref="B22 B37 B48">
      <formula1>$B$6:$B$9</formula1>
      <formula2>0</formula2>
    </dataValidation>
  </dataValidations>
  <pageMargins left="0.7" right="0.7" top="0.75" bottom="0.75" header="0.51180555555555551" footer="0.51180555555555551"/>
  <pageSetup paperSize="8" firstPageNumber="0" orientation="landscape"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F126"/>
  <sheetViews>
    <sheetView topLeftCell="A76" workbookViewId="0">
      <selection activeCell="B28" sqref="B28:E28"/>
    </sheetView>
  </sheetViews>
  <sheetFormatPr defaultRowHeight="12.75" x14ac:dyDescent="0.2"/>
  <cols>
    <col min="1" max="1" width="10.7109375" style="121" customWidth="1"/>
    <col min="2" max="2" width="4.7109375" style="166" customWidth="1"/>
    <col min="3" max="5" width="36.7109375" style="167" customWidth="1"/>
    <col min="6" max="6" width="9.140625" style="168"/>
    <col min="7" max="16384" width="9.140625" style="167"/>
  </cols>
  <sheetData>
    <row r="1" spans="1:5" ht="16.5" customHeight="1" x14ac:dyDescent="0.2">
      <c r="A1" s="340" t="s">
        <v>292</v>
      </c>
      <c r="B1" s="340"/>
      <c r="C1" s="340"/>
      <c r="D1" s="340"/>
      <c r="E1" s="340"/>
    </row>
    <row r="2" spans="1:5" ht="17.25" customHeight="1" x14ac:dyDescent="0.2">
      <c r="A2" s="355" t="s">
        <v>552</v>
      </c>
      <c r="B2" s="355"/>
      <c r="C2" s="355"/>
      <c r="D2" s="355"/>
      <c r="E2" s="355"/>
    </row>
    <row r="3" spans="1:5" ht="23.25" customHeight="1" x14ac:dyDescent="0.2">
      <c r="A3" s="309" t="s">
        <v>87</v>
      </c>
      <c r="B3" s="309"/>
      <c r="C3" s="309"/>
      <c r="D3" s="309"/>
    </row>
    <row r="4" spans="1:5" ht="12" customHeight="1" x14ac:dyDescent="0.2">
      <c r="A4" s="170"/>
    </row>
    <row r="5" spans="1:5" x14ac:dyDescent="0.2">
      <c r="B5" s="171"/>
      <c r="C5" s="172" t="s">
        <v>295</v>
      </c>
    </row>
    <row r="6" spans="1:5" ht="13.5" customHeight="1" x14ac:dyDescent="0.2">
      <c r="B6" s="173">
        <v>4</v>
      </c>
      <c r="C6" s="339" t="s">
        <v>296</v>
      </c>
      <c r="D6" s="339"/>
      <c r="E6" s="339"/>
    </row>
    <row r="7" spans="1:5" ht="12.75" customHeight="1" x14ac:dyDescent="0.2">
      <c r="B7" s="173">
        <v>3</v>
      </c>
      <c r="C7" s="339" t="s">
        <v>297</v>
      </c>
      <c r="D7" s="339"/>
      <c r="E7" s="339"/>
    </row>
    <row r="8" spans="1:5" ht="12.75" customHeight="1" x14ac:dyDescent="0.2">
      <c r="B8" s="173">
        <v>2</v>
      </c>
      <c r="C8" s="339" t="s">
        <v>298</v>
      </c>
      <c r="D8" s="339"/>
      <c r="E8" s="339"/>
    </row>
    <row r="9" spans="1:5" ht="12.75" customHeight="1" x14ac:dyDescent="0.2">
      <c r="A9" s="174"/>
      <c r="B9" s="173">
        <v>1</v>
      </c>
      <c r="C9" s="339" t="s">
        <v>299</v>
      </c>
      <c r="D9" s="339"/>
      <c r="E9" s="339"/>
    </row>
    <row r="10" spans="1:5" x14ac:dyDescent="0.2">
      <c r="A10" s="76"/>
      <c r="B10" s="175"/>
      <c r="C10" s="176"/>
    </row>
    <row r="11" spans="1:5" ht="12.75" customHeight="1" x14ac:dyDescent="0.2">
      <c r="A11" s="177" t="s">
        <v>300</v>
      </c>
      <c r="B11" s="178" t="s">
        <v>69</v>
      </c>
      <c r="C11" s="341" t="s">
        <v>3</v>
      </c>
      <c r="D11" s="341"/>
      <c r="E11" s="341"/>
    </row>
    <row r="12" spans="1:5" ht="13.5" customHeight="1" x14ac:dyDescent="0.2">
      <c r="A12" s="179"/>
      <c r="B12" s="180" t="s">
        <v>502</v>
      </c>
      <c r="C12" s="226" t="s">
        <v>302</v>
      </c>
      <c r="D12" s="362" t="s">
        <v>506</v>
      </c>
      <c r="E12" s="362"/>
    </row>
    <row r="13" spans="1:5" ht="102" customHeight="1" x14ac:dyDescent="0.2">
      <c r="A13" s="343" t="s">
        <v>505</v>
      </c>
      <c r="B13" s="182" t="s">
        <v>71</v>
      </c>
      <c r="C13" s="139" t="s">
        <v>312</v>
      </c>
      <c r="D13" s="344" t="s">
        <v>313</v>
      </c>
      <c r="E13" s="344"/>
    </row>
    <row r="14" spans="1:5" ht="45" customHeight="1" x14ac:dyDescent="0.2">
      <c r="A14" s="343"/>
      <c r="B14" s="152" t="s">
        <v>314</v>
      </c>
      <c r="C14" s="144" t="s">
        <v>315</v>
      </c>
      <c r="D14" s="345" t="s">
        <v>316</v>
      </c>
      <c r="E14" s="345"/>
    </row>
    <row r="15" spans="1:5" ht="45" customHeight="1" x14ac:dyDescent="0.2">
      <c r="A15" s="343"/>
      <c r="B15" s="152" t="s">
        <v>317</v>
      </c>
      <c r="C15" s="144" t="s">
        <v>318</v>
      </c>
      <c r="D15" s="345" t="s">
        <v>319</v>
      </c>
      <c r="E15" s="345"/>
    </row>
    <row r="16" spans="1:5" ht="12.75" customHeight="1" x14ac:dyDescent="0.2">
      <c r="A16" s="148" t="s">
        <v>307</v>
      </c>
      <c r="B16" s="186">
        <v>3</v>
      </c>
      <c r="C16" s="348" t="str">
        <f>IF(B16=4,$C$6,IF(B16=3,$C$7,IF(B16=2,$C$8,IF(B16=1,$C$9,""))))</f>
        <v>KOV territooriumil tehtav noorsootöö vastab kirjeldatud olukorrale suures osas (st vastab enamikele tingimustele)</v>
      </c>
      <c r="D16" s="348"/>
      <c r="E16" s="348"/>
    </row>
    <row r="17" spans="1:5" ht="60" customHeight="1" x14ac:dyDescent="0.2">
      <c r="A17" s="145" t="s">
        <v>84</v>
      </c>
      <c r="B17" s="351"/>
      <c r="C17" s="351"/>
      <c r="D17" s="351"/>
      <c r="E17" s="351"/>
    </row>
    <row r="18" spans="1:5" ht="60" customHeight="1" x14ac:dyDescent="0.2">
      <c r="A18" s="148" t="s">
        <v>309</v>
      </c>
      <c r="B18" s="351" t="s">
        <v>622</v>
      </c>
      <c r="C18" s="351"/>
      <c r="D18" s="351"/>
      <c r="E18" s="351"/>
    </row>
    <row r="19" spans="1:5" ht="60" customHeight="1" x14ac:dyDescent="0.2">
      <c r="A19" s="145" t="s">
        <v>310</v>
      </c>
      <c r="B19" s="351" t="s">
        <v>603</v>
      </c>
      <c r="C19" s="351"/>
      <c r="D19" s="351"/>
      <c r="E19" s="351"/>
    </row>
    <row r="21" spans="1:5" ht="12.75" customHeight="1" x14ac:dyDescent="0.2">
      <c r="A21" s="177" t="s">
        <v>300</v>
      </c>
      <c r="B21" s="178" t="s">
        <v>320</v>
      </c>
      <c r="C21" s="341" t="s">
        <v>5</v>
      </c>
      <c r="D21" s="341"/>
      <c r="E21" s="341"/>
    </row>
    <row r="22" spans="1:5" ht="13.5" customHeight="1" x14ac:dyDescent="0.2">
      <c r="A22" s="179"/>
      <c r="B22" s="180" t="s">
        <v>502</v>
      </c>
      <c r="C22" s="195" t="s">
        <v>302</v>
      </c>
      <c r="D22" s="349" t="s">
        <v>506</v>
      </c>
      <c r="E22" s="349"/>
    </row>
    <row r="23" spans="1:5" ht="79.5" customHeight="1" x14ac:dyDescent="0.2">
      <c r="A23" s="343" t="s">
        <v>505</v>
      </c>
      <c r="B23" s="182" t="s">
        <v>322</v>
      </c>
      <c r="C23" s="200" t="s">
        <v>323</v>
      </c>
      <c r="D23" s="344" t="s">
        <v>324</v>
      </c>
      <c r="E23" s="344"/>
    </row>
    <row r="24" spans="1:5" ht="33.75" customHeight="1" x14ac:dyDescent="0.2">
      <c r="A24" s="343"/>
      <c r="B24" s="189" t="s">
        <v>325</v>
      </c>
      <c r="C24" s="190" t="s">
        <v>326</v>
      </c>
      <c r="D24" s="345" t="s">
        <v>327</v>
      </c>
      <c r="E24" s="345"/>
    </row>
    <row r="25" spans="1:5" ht="12.75" customHeight="1" x14ac:dyDescent="0.2">
      <c r="A25" s="148" t="s">
        <v>307</v>
      </c>
      <c r="B25" s="186">
        <v>3</v>
      </c>
      <c r="C25" s="348" t="str">
        <f>IF(B25=4,$C$6,IF(B25=3,$C$7,IF(B25=2,$C$8,IF(B25=1,$C$9,""))))</f>
        <v>KOV territooriumil tehtav noorsootöö vastab kirjeldatud olukorrale suures osas (st vastab enamikele tingimustele)</v>
      </c>
      <c r="D25" s="348"/>
      <c r="E25" s="348"/>
    </row>
    <row r="26" spans="1:5" ht="60" customHeight="1" x14ac:dyDescent="0.2">
      <c r="A26" s="145" t="s">
        <v>84</v>
      </c>
      <c r="B26" s="351" t="s">
        <v>583</v>
      </c>
      <c r="C26" s="351"/>
      <c r="D26" s="351"/>
      <c r="E26" s="351"/>
    </row>
    <row r="27" spans="1:5" ht="60" customHeight="1" x14ac:dyDescent="0.2">
      <c r="A27" s="148" t="s">
        <v>309</v>
      </c>
      <c r="B27" s="351" t="s">
        <v>604</v>
      </c>
      <c r="C27" s="351"/>
      <c r="D27" s="351"/>
      <c r="E27" s="351"/>
    </row>
    <row r="28" spans="1:5" ht="60" customHeight="1" x14ac:dyDescent="0.2">
      <c r="A28" s="145" t="s">
        <v>310</v>
      </c>
      <c r="B28" s="351" t="s">
        <v>605</v>
      </c>
      <c r="C28" s="351"/>
      <c r="D28" s="351"/>
      <c r="E28" s="351"/>
    </row>
    <row r="30" spans="1:5" ht="12.75" customHeight="1" x14ac:dyDescent="0.2">
      <c r="A30" s="204" t="s">
        <v>300</v>
      </c>
      <c r="B30" s="193" t="s">
        <v>328</v>
      </c>
      <c r="C30" s="341" t="s">
        <v>7</v>
      </c>
      <c r="D30" s="341"/>
      <c r="E30" s="341"/>
    </row>
    <row r="31" spans="1:5" ht="13.5" customHeight="1" x14ac:dyDescent="0.2">
      <c r="A31" s="179"/>
      <c r="B31" s="180" t="s">
        <v>502</v>
      </c>
      <c r="C31" s="195" t="s">
        <v>302</v>
      </c>
      <c r="D31" s="349" t="s">
        <v>506</v>
      </c>
      <c r="E31" s="349"/>
    </row>
    <row r="32" spans="1:5" ht="57" customHeight="1" x14ac:dyDescent="0.2">
      <c r="A32" s="343" t="s">
        <v>505</v>
      </c>
      <c r="B32" s="182" t="s">
        <v>330</v>
      </c>
      <c r="C32" s="139" t="s">
        <v>331</v>
      </c>
      <c r="D32" s="344" t="s">
        <v>332</v>
      </c>
      <c r="E32" s="344"/>
    </row>
    <row r="33" spans="1:5" ht="56.25" customHeight="1" x14ac:dyDescent="0.2">
      <c r="A33" s="343"/>
      <c r="B33" s="152" t="s">
        <v>333</v>
      </c>
      <c r="C33" s="144" t="s">
        <v>334</v>
      </c>
      <c r="D33" s="345" t="s">
        <v>335</v>
      </c>
      <c r="E33" s="345"/>
    </row>
    <row r="34" spans="1:5" ht="56.25" customHeight="1" x14ac:dyDescent="0.2">
      <c r="A34" s="343"/>
      <c r="B34" s="152" t="s">
        <v>336</v>
      </c>
      <c r="C34" s="144" t="s">
        <v>337</v>
      </c>
      <c r="D34" s="345" t="s">
        <v>338</v>
      </c>
      <c r="E34" s="345"/>
    </row>
    <row r="35" spans="1:5" ht="45" customHeight="1" x14ac:dyDescent="0.2">
      <c r="A35" s="343"/>
      <c r="B35" s="152" t="s">
        <v>339</v>
      </c>
      <c r="C35" s="144" t="s">
        <v>340</v>
      </c>
      <c r="D35" s="345" t="s">
        <v>341</v>
      </c>
      <c r="E35" s="345"/>
    </row>
    <row r="36" spans="1:5" ht="45" customHeight="1" x14ac:dyDescent="0.2">
      <c r="A36" s="343"/>
      <c r="B36" s="152" t="s">
        <v>342</v>
      </c>
      <c r="C36" s="144" t="s">
        <v>343</v>
      </c>
      <c r="D36" s="345" t="s">
        <v>344</v>
      </c>
      <c r="E36" s="345"/>
    </row>
    <row r="37" spans="1:5" x14ac:dyDescent="0.2">
      <c r="A37" s="148" t="s">
        <v>307</v>
      </c>
      <c r="B37" s="186">
        <v>2</v>
      </c>
      <c r="C37" s="348" t="str">
        <f>IF(B37=4,$C$6,IF(B37=3,$C$7,IF(B37=2,$C$8,IF(B37=1,$C$9,""))))</f>
        <v>KOV territooriumil tehtav noorsootöö vastab kirjeldatud olukorrale osaliselt (st täidetud on mõned kriteeriumid)</v>
      </c>
      <c r="D37" s="348"/>
      <c r="E37" s="348"/>
    </row>
    <row r="38" spans="1:5" ht="60" customHeight="1" x14ac:dyDescent="0.2">
      <c r="A38" s="145" t="s">
        <v>84</v>
      </c>
      <c r="B38" s="351" t="s">
        <v>583</v>
      </c>
      <c r="C38" s="351"/>
      <c r="D38" s="351"/>
      <c r="E38" s="351"/>
    </row>
    <row r="39" spans="1:5" ht="60" customHeight="1" x14ac:dyDescent="0.2">
      <c r="A39" s="148" t="s">
        <v>309</v>
      </c>
      <c r="B39" s="351" t="s">
        <v>606</v>
      </c>
      <c r="C39" s="351"/>
      <c r="D39" s="351"/>
      <c r="E39" s="351"/>
    </row>
    <row r="40" spans="1:5" ht="60" customHeight="1" x14ac:dyDescent="0.2">
      <c r="A40" s="145" t="s">
        <v>310</v>
      </c>
      <c r="B40" s="351" t="s">
        <v>616</v>
      </c>
      <c r="C40" s="351"/>
      <c r="D40" s="351"/>
      <c r="E40" s="351"/>
    </row>
    <row r="42" spans="1:5" x14ac:dyDescent="0.2">
      <c r="A42" s="177" t="s">
        <v>300</v>
      </c>
      <c r="B42" s="178" t="s">
        <v>345</v>
      </c>
      <c r="C42" s="341" t="s">
        <v>9</v>
      </c>
      <c r="D42" s="341"/>
      <c r="E42" s="341"/>
    </row>
    <row r="43" spans="1:5" x14ac:dyDescent="0.2">
      <c r="A43" s="179"/>
      <c r="B43" s="180" t="s">
        <v>502</v>
      </c>
      <c r="C43" s="195" t="s">
        <v>302</v>
      </c>
      <c r="D43" s="349" t="s">
        <v>506</v>
      </c>
      <c r="E43" s="349"/>
    </row>
    <row r="44" spans="1:5" ht="45.75" customHeight="1" x14ac:dyDescent="0.2">
      <c r="A44" s="343" t="s">
        <v>505</v>
      </c>
      <c r="B44" s="182" t="s">
        <v>347</v>
      </c>
      <c r="C44" s="139" t="s">
        <v>348</v>
      </c>
      <c r="D44" s="344" t="s">
        <v>349</v>
      </c>
      <c r="E44" s="344"/>
    </row>
    <row r="45" spans="1:5" ht="101.25" x14ac:dyDescent="0.2">
      <c r="A45" s="343"/>
      <c r="B45" s="152" t="s">
        <v>350</v>
      </c>
      <c r="C45" s="144" t="s">
        <v>351</v>
      </c>
      <c r="D45" s="345" t="s">
        <v>352</v>
      </c>
      <c r="E45" s="345"/>
    </row>
    <row r="46" spans="1:5" ht="45" x14ac:dyDescent="0.2">
      <c r="A46" s="343"/>
      <c r="B46" s="189" t="s">
        <v>353</v>
      </c>
      <c r="C46" s="144" t="s">
        <v>354</v>
      </c>
      <c r="D46" s="345" t="s">
        <v>355</v>
      </c>
      <c r="E46" s="345"/>
    </row>
    <row r="47" spans="1:5" ht="45" x14ac:dyDescent="0.2">
      <c r="A47" s="343"/>
      <c r="B47" s="189" t="s">
        <v>356</v>
      </c>
      <c r="C47" s="144" t="s">
        <v>357</v>
      </c>
      <c r="D47" s="345" t="s">
        <v>358</v>
      </c>
      <c r="E47" s="345"/>
    </row>
    <row r="48" spans="1:5" ht="33.75" customHeight="1" x14ac:dyDescent="0.2">
      <c r="A48" s="343"/>
      <c r="B48" s="189" t="s">
        <v>359</v>
      </c>
      <c r="C48" s="144" t="s">
        <v>360</v>
      </c>
      <c r="D48" s="345" t="s">
        <v>361</v>
      </c>
      <c r="E48" s="345"/>
    </row>
    <row r="49" spans="1:5" x14ac:dyDescent="0.2">
      <c r="A49" s="343"/>
      <c r="B49" s="346" t="s">
        <v>304</v>
      </c>
      <c r="C49" s="346"/>
      <c r="D49" s="346"/>
      <c r="E49" s="346"/>
    </row>
    <row r="50" spans="1:5" ht="22.5" x14ac:dyDescent="0.2">
      <c r="A50" s="343"/>
      <c r="B50" s="183" t="s">
        <v>362</v>
      </c>
      <c r="C50" s="149" t="s">
        <v>363</v>
      </c>
      <c r="D50" s="184" t="str">
        <f>'2_tulemusindikaatorid'!G32</f>
        <v>Noorsoo-töötajad</v>
      </c>
      <c r="E50" s="202" t="str">
        <f>'2_tulemusindikaatorid'!L32</f>
        <v>ei</v>
      </c>
    </row>
    <row r="51" spans="1:5" x14ac:dyDescent="0.2">
      <c r="A51" s="148" t="s">
        <v>307</v>
      </c>
      <c r="B51" s="186">
        <v>3</v>
      </c>
      <c r="C51" s="348" t="str">
        <f>IF(B51=4,$C$6,IF(B51=3,$C$7,IF(B51=2,$C$8,IF(B51=1,$C$9,""))))</f>
        <v>KOV territooriumil tehtav noorsootöö vastab kirjeldatud olukorrale suures osas (st vastab enamikele tingimustele)</v>
      </c>
      <c r="D51" s="348"/>
      <c r="E51" s="348"/>
    </row>
    <row r="52" spans="1:5" ht="60" customHeight="1" x14ac:dyDescent="0.2">
      <c r="A52" s="145" t="s">
        <v>84</v>
      </c>
      <c r="B52" s="351"/>
      <c r="C52" s="351"/>
      <c r="D52" s="351"/>
      <c r="E52" s="351"/>
    </row>
    <row r="53" spans="1:5" ht="60" customHeight="1" x14ac:dyDescent="0.2">
      <c r="A53" s="148" t="s">
        <v>309</v>
      </c>
      <c r="B53" s="351" t="s">
        <v>607</v>
      </c>
      <c r="C53" s="351"/>
      <c r="D53" s="351"/>
      <c r="E53" s="351"/>
    </row>
    <row r="54" spans="1:5" ht="60" customHeight="1" x14ac:dyDescent="0.2">
      <c r="A54" s="145" t="s">
        <v>310</v>
      </c>
      <c r="B54" s="351" t="s">
        <v>608</v>
      </c>
      <c r="C54" s="351"/>
      <c r="D54" s="351"/>
      <c r="E54" s="351"/>
    </row>
    <row r="56" spans="1:5" x14ac:dyDescent="0.2">
      <c r="A56" s="177" t="s">
        <v>300</v>
      </c>
      <c r="B56" s="178" t="s">
        <v>365</v>
      </c>
      <c r="C56" s="341" t="s">
        <v>12</v>
      </c>
      <c r="D56" s="341"/>
      <c r="E56" s="341"/>
    </row>
    <row r="57" spans="1:5" x14ac:dyDescent="0.2">
      <c r="A57" s="179"/>
      <c r="B57" s="180" t="s">
        <v>502</v>
      </c>
      <c r="C57" s="195" t="s">
        <v>302</v>
      </c>
      <c r="D57" s="349" t="s">
        <v>506</v>
      </c>
      <c r="E57" s="349"/>
    </row>
    <row r="58" spans="1:5" ht="38.25" customHeight="1" x14ac:dyDescent="0.2">
      <c r="A58" s="343" t="s">
        <v>505</v>
      </c>
      <c r="B58" s="182" t="s">
        <v>1</v>
      </c>
      <c r="C58" s="139" t="s">
        <v>2</v>
      </c>
      <c r="D58" s="344" t="s">
        <v>155</v>
      </c>
      <c r="E58" s="344"/>
    </row>
    <row r="59" spans="1:5" ht="37.5" customHeight="1" x14ac:dyDescent="0.2">
      <c r="A59" s="343"/>
      <c r="B59" s="189" t="s">
        <v>156</v>
      </c>
      <c r="C59" s="206" t="s">
        <v>157</v>
      </c>
      <c r="D59" s="366" t="s">
        <v>158</v>
      </c>
      <c r="E59" s="366"/>
    </row>
    <row r="60" spans="1:5" x14ac:dyDescent="0.2">
      <c r="A60" s="343"/>
      <c r="B60" s="346" t="s">
        <v>304</v>
      </c>
      <c r="C60" s="346"/>
      <c r="D60" s="346"/>
      <c r="E60" s="346"/>
    </row>
    <row r="61" spans="1:5" ht="12.75" customHeight="1" x14ac:dyDescent="0.2">
      <c r="A61" s="343"/>
      <c r="B61" s="347" t="s">
        <v>159</v>
      </c>
      <c r="C61" s="367" t="s">
        <v>160</v>
      </c>
      <c r="D61" s="207" t="str">
        <f>'2_tulemusindikaatorid'!G34</f>
        <v>7-12. a</v>
      </c>
      <c r="E61" s="208" t="str">
        <f>'2_tulemusindikaatorid'!L34</f>
        <v>jah</v>
      </c>
    </row>
    <row r="62" spans="1:5" x14ac:dyDescent="0.2">
      <c r="A62" s="343"/>
      <c r="B62" s="347"/>
      <c r="C62" s="367"/>
      <c r="D62" s="207" t="str">
        <f>'2_tulemusindikaatorid'!G35</f>
        <v>13-19. a</v>
      </c>
      <c r="E62" s="208" t="str">
        <f>'2_tulemusindikaatorid'!L35</f>
        <v>jah</v>
      </c>
    </row>
    <row r="63" spans="1:5" x14ac:dyDescent="0.2">
      <c r="A63" s="343"/>
      <c r="B63" s="347"/>
      <c r="C63" s="367"/>
      <c r="D63" s="207" t="str">
        <f>'2_tulemusindikaatorid'!G36</f>
        <v>20-26. a</v>
      </c>
      <c r="E63" s="208" t="str">
        <f>'2_tulemusindikaatorid'!L36</f>
        <v>ei</v>
      </c>
    </row>
    <row r="64" spans="1:5" ht="12.75" customHeight="1" x14ac:dyDescent="0.2">
      <c r="A64" s="343"/>
      <c r="B64" s="347" t="s">
        <v>162</v>
      </c>
      <c r="C64" s="335" t="s">
        <v>163</v>
      </c>
      <c r="D64" s="207" t="str">
        <f>'2_tulemusindikaatorid'!G37</f>
        <v>7-12. a</v>
      </c>
      <c r="E64" s="208" t="str">
        <f>'2_tulemusindikaatorid'!L37</f>
        <v>jah</v>
      </c>
    </row>
    <row r="65" spans="1:5" x14ac:dyDescent="0.2">
      <c r="A65" s="343"/>
      <c r="B65" s="347"/>
      <c r="C65" s="335"/>
      <c r="D65" s="207" t="str">
        <f>'2_tulemusindikaatorid'!G38</f>
        <v>13-19. a</v>
      </c>
      <c r="E65" s="208" t="str">
        <f>'2_tulemusindikaatorid'!L38</f>
        <v>ei</v>
      </c>
    </row>
    <row r="66" spans="1:5" x14ac:dyDescent="0.2">
      <c r="A66" s="343"/>
      <c r="B66" s="347"/>
      <c r="C66" s="335"/>
      <c r="D66" s="207" t="str">
        <f>'2_tulemusindikaatorid'!G39</f>
        <v>20-26. a</v>
      </c>
      <c r="E66" s="208" t="str">
        <f>'2_tulemusindikaatorid'!L39</f>
        <v>ei</v>
      </c>
    </row>
    <row r="67" spans="1:5" ht="15.75" customHeight="1" x14ac:dyDescent="0.2">
      <c r="A67" s="343"/>
      <c r="B67" s="347" t="s">
        <v>165</v>
      </c>
      <c r="C67" s="335" t="s">
        <v>166</v>
      </c>
      <c r="D67" s="207" t="str">
        <f>'2_tulemusindikaatorid'!G40</f>
        <v>7-12. a</v>
      </c>
      <c r="E67" s="208" t="str">
        <f>'2_tulemusindikaatorid'!L40</f>
        <v>jah</v>
      </c>
    </row>
    <row r="68" spans="1:5" ht="18" customHeight="1" x14ac:dyDescent="0.2">
      <c r="A68" s="343"/>
      <c r="B68" s="347"/>
      <c r="C68" s="335"/>
      <c r="D68" s="207" t="str">
        <f>'2_tulemusindikaatorid'!G41</f>
        <v>13-19. a</v>
      </c>
      <c r="E68" s="208" t="str">
        <f>'2_tulemusindikaatorid'!L41</f>
        <v>ei</v>
      </c>
    </row>
    <row r="69" spans="1:5" ht="19.5" customHeight="1" x14ac:dyDescent="0.2">
      <c r="A69" s="343"/>
      <c r="B69" s="347"/>
      <c r="C69" s="335"/>
      <c r="D69" s="207" t="str">
        <f>'2_tulemusindikaatorid'!G42</f>
        <v>20-26. a</v>
      </c>
      <c r="E69" s="208" t="str">
        <f>'2_tulemusindikaatorid'!L42</f>
        <v>ei</v>
      </c>
    </row>
    <row r="70" spans="1:5" x14ac:dyDescent="0.2">
      <c r="A70" s="148" t="s">
        <v>307</v>
      </c>
      <c r="B70" s="186">
        <v>3</v>
      </c>
      <c r="C70" s="348" t="str">
        <f>IF(B70=4,$C$6,IF(B70=3,$C$7,IF(B70=2,$C$8,IF(B70=1,$C$9,""))))</f>
        <v>KOV territooriumil tehtav noorsootöö vastab kirjeldatud olukorrale suures osas (st vastab enamikele tingimustele)</v>
      </c>
      <c r="D70" s="348"/>
      <c r="E70" s="348"/>
    </row>
    <row r="71" spans="1:5" ht="60" customHeight="1" x14ac:dyDescent="0.2">
      <c r="A71" s="145" t="s">
        <v>84</v>
      </c>
      <c r="B71" s="351"/>
      <c r="C71" s="351"/>
      <c r="D71" s="351"/>
      <c r="E71" s="351"/>
    </row>
    <row r="72" spans="1:5" ht="60" customHeight="1" x14ac:dyDescent="0.2">
      <c r="A72" s="148" t="s">
        <v>309</v>
      </c>
      <c r="B72" s="351" t="s">
        <v>617</v>
      </c>
      <c r="C72" s="351"/>
      <c r="D72" s="351"/>
      <c r="E72" s="351"/>
    </row>
    <row r="73" spans="1:5" ht="60" customHeight="1" x14ac:dyDescent="0.2">
      <c r="A73" s="145" t="s">
        <v>310</v>
      </c>
      <c r="B73" s="351" t="s">
        <v>610</v>
      </c>
      <c r="C73" s="351"/>
      <c r="D73" s="351"/>
      <c r="E73" s="351"/>
    </row>
    <row r="75" spans="1:5" x14ac:dyDescent="0.2">
      <c r="A75" s="177" t="s">
        <v>300</v>
      </c>
      <c r="B75" s="178" t="s">
        <v>168</v>
      </c>
      <c r="C75" s="209" t="s">
        <v>14</v>
      </c>
      <c r="D75" s="209"/>
      <c r="E75" s="209"/>
    </row>
    <row r="76" spans="1:5" x14ac:dyDescent="0.2">
      <c r="A76" s="179"/>
      <c r="B76" s="187" t="s">
        <v>502</v>
      </c>
      <c r="C76" s="188" t="s">
        <v>302</v>
      </c>
      <c r="D76" s="352" t="s">
        <v>506</v>
      </c>
      <c r="E76" s="352"/>
    </row>
    <row r="77" spans="1:5" ht="32.25" customHeight="1" x14ac:dyDescent="0.2">
      <c r="A77" s="343" t="s">
        <v>505</v>
      </c>
      <c r="B77" s="189" t="s">
        <v>170</v>
      </c>
      <c r="C77" s="144" t="s">
        <v>171</v>
      </c>
      <c r="D77" s="345" t="s">
        <v>172</v>
      </c>
      <c r="E77" s="345"/>
    </row>
    <row r="78" spans="1:5" ht="46.5" customHeight="1" x14ac:dyDescent="0.2">
      <c r="A78" s="343"/>
      <c r="B78" s="152" t="s">
        <v>173</v>
      </c>
      <c r="C78" s="144" t="s">
        <v>174</v>
      </c>
      <c r="D78" s="345" t="s">
        <v>175</v>
      </c>
      <c r="E78" s="345"/>
    </row>
    <row r="79" spans="1:5" x14ac:dyDescent="0.2">
      <c r="A79" s="148" t="s">
        <v>307</v>
      </c>
      <c r="B79" s="186">
        <v>4</v>
      </c>
      <c r="C79" s="348" t="str">
        <f>IF(B79=4,$C$6,IF(B79=3,$C$7,IF(B79=2,$C$8,IF(B79=1,$C$9,""))))</f>
        <v>KOV territooriumil tehtav noorsootöö vastab täielikult kirjeldatud olukorrale</v>
      </c>
      <c r="D79" s="348"/>
      <c r="E79" s="348"/>
    </row>
    <row r="80" spans="1:5" ht="60" customHeight="1" x14ac:dyDescent="0.2">
      <c r="A80" s="145" t="s">
        <v>84</v>
      </c>
      <c r="B80" s="351" t="s">
        <v>583</v>
      </c>
      <c r="C80" s="351"/>
      <c r="D80" s="351"/>
      <c r="E80" s="351"/>
    </row>
    <row r="81" spans="1:5" ht="60" customHeight="1" x14ac:dyDescent="0.2">
      <c r="A81" s="148" t="s">
        <v>309</v>
      </c>
      <c r="B81" s="351" t="s">
        <v>609</v>
      </c>
      <c r="C81" s="351"/>
      <c r="D81" s="351"/>
      <c r="E81" s="351"/>
    </row>
    <row r="82" spans="1:5" ht="60" customHeight="1" x14ac:dyDescent="0.2">
      <c r="A82" s="145" t="s">
        <v>310</v>
      </c>
      <c r="B82" s="351" t="s">
        <v>611</v>
      </c>
      <c r="C82" s="351"/>
      <c r="D82" s="351"/>
      <c r="E82" s="351"/>
    </row>
    <row r="84" spans="1:5" x14ac:dyDescent="0.2">
      <c r="A84" s="177" t="s">
        <v>300</v>
      </c>
      <c r="B84" s="178" t="s">
        <v>176</v>
      </c>
      <c r="C84" s="341" t="s">
        <v>15</v>
      </c>
      <c r="D84" s="341"/>
      <c r="E84" s="341"/>
    </row>
    <row r="85" spans="1:5" ht="14.25" customHeight="1" x14ac:dyDescent="0.2">
      <c r="A85" s="179"/>
      <c r="B85" s="180" t="s">
        <v>502</v>
      </c>
      <c r="C85" s="195" t="s">
        <v>302</v>
      </c>
      <c r="D85" s="365" t="s">
        <v>506</v>
      </c>
      <c r="E85" s="365"/>
    </row>
    <row r="86" spans="1:5" ht="21" customHeight="1" x14ac:dyDescent="0.2">
      <c r="A86" s="343" t="s">
        <v>505</v>
      </c>
      <c r="B86" s="182" t="s">
        <v>178</v>
      </c>
      <c r="C86" s="139" t="s">
        <v>179</v>
      </c>
      <c r="D86" s="344" t="s">
        <v>180</v>
      </c>
      <c r="E86" s="344"/>
    </row>
    <row r="87" spans="1:5" ht="33.75" customHeight="1" x14ac:dyDescent="0.2">
      <c r="A87" s="343"/>
      <c r="B87" s="152" t="s">
        <v>181</v>
      </c>
      <c r="C87" s="144" t="s">
        <v>182</v>
      </c>
      <c r="D87" s="345" t="s">
        <v>183</v>
      </c>
      <c r="E87" s="345"/>
    </row>
    <row r="88" spans="1:5" ht="33.75" customHeight="1" x14ac:dyDescent="0.2">
      <c r="A88" s="343"/>
      <c r="B88" s="189" t="s">
        <v>184</v>
      </c>
      <c r="C88" s="144" t="s">
        <v>185</v>
      </c>
      <c r="D88" s="345" t="s">
        <v>186</v>
      </c>
      <c r="E88" s="345"/>
    </row>
    <row r="89" spans="1:5" ht="52.5" customHeight="1" x14ac:dyDescent="0.2">
      <c r="A89" s="343"/>
      <c r="B89" s="189" t="s">
        <v>187</v>
      </c>
      <c r="C89" s="144" t="s">
        <v>188</v>
      </c>
      <c r="D89" s="345" t="s">
        <v>189</v>
      </c>
      <c r="E89" s="345"/>
    </row>
    <row r="90" spans="1:5" ht="48.75" customHeight="1" x14ac:dyDescent="0.2">
      <c r="A90" s="343"/>
      <c r="B90" s="189" t="s">
        <v>190</v>
      </c>
      <c r="C90" s="144" t="s">
        <v>191</v>
      </c>
      <c r="D90" s="368" t="s">
        <v>366</v>
      </c>
      <c r="E90" s="368"/>
    </row>
    <row r="91" spans="1:5" x14ac:dyDescent="0.2">
      <c r="A91" s="343"/>
      <c r="B91" s="346" t="s">
        <v>304</v>
      </c>
      <c r="C91" s="346"/>
      <c r="D91" s="346"/>
      <c r="E91" s="346"/>
    </row>
    <row r="92" spans="1:5" ht="22.5" customHeight="1" x14ac:dyDescent="0.2">
      <c r="A92" s="343"/>
      <c r="B92" s="347" t="s">
        <v>367</v>
      </c>
      <c r="C92" s="369" t="s">
        <v>368</v>
      </c>
      <c r="D92" s="184" t="str">
        <f>'2_tulemusindikaatorid'!G43</f>
        <v>7-12. a</v>
      </c>
      <c r="E92" s="202" t="str">
        <f>'2_tulemusindikaatorid'!L43</f>
        <v>jah</v>
      </c>
    </row>
    <row r="93" spans="1:5" x14ac:dyDescent="0.2">
      <c r="A93" s="343"/>
      <c r="B93" s="347"/>
      <c r="C93" s="369"/>
      <c r="D93" s="184" t="str">
        <f>'2_tulemusindikaatorid'!G44</f>
        <v>13-19. a</v>
      </c>
      <c r="E93" s="202" t="str">
        <f>'2_tulemusindikaatorid'!L44</f>
        <v>ei</v>
      </c>
    </row>
    <row r="94" spans="1:5" x14ac:dyDescent="0.2">
      <c r="A94" s="343"/>
      <c r="B94" s="347"/>
      <c r="C94" s="369"/>
      <c r="D94" s="184" t="str">
        <f>'2_tulemusindikaatorid'!G45</f>
        <v>20-26. a</v>
      </c>
      <c r="E94" s="202" t="str">
        <f>'2_tulemusindikaatorid'!L45</f>
        <v>ei</v>
      </c>
    </row>
    <row r="95" spans="1:5" x14ac:dyDescent="0.2">
      <c r="A95" s="148" t="s">
        <v>307</v>
      </c>
      <c r="B95" s="186">
        <v>3</v>
      </c>
      <c r="C95" s="348" t="str">
        <f>IF(B95=4,$C$6,IF(B95=3,$C$7,IF(B95=2,$C$8,IF(B95=1,$C$9,""))))</f>
        <v>KOV territooriumil tehtav noorsootöö vastab kirjeldatud olukorrale suures osas (st vastab enamikele tingimustele)</v>
      </c>
      <c r="D95" s="348"/>
      <c r="E95" s="348"/>
    </row>
    <row r="96" spans="1:5" ht="60" customHeight="1" x14ac:dyDescent="0.2">
      <c r="A96" s="145" t="s">
        <v>84</v>
      </c>
      <c r="B96" s="351"/>
      <c r="C96" s="351"/>
      <c r="D96" s="351"/>
      <c r="E96" s="351"/>
    </row>
    <row r="97" spans="1:5" ht="60" customHeight="1" x14ac:dyDescent="0.2">
      <c r="A97" s="148" t="s">
        <v>309</v>
      </c>
      <c r="B97" s="351" t="s">
        <v>613</v>
      </c>
      <c r="C97" s="351"/>
      <c r="D97" s="351"/>
      <c r="E97" s="351"/>
    </row>
    <row r="98" spans="1:5" ht="60" customHeight="1" x14ac:dyDescent="0.2">
      <c r="A98" s="145" t="s">
        <v>310</v>
      </c>
      <c r="B98" s="351" t="s">
        <v>612</v>
      </c>
      <c r="C98" s="351"/>
      <c r="D98" s="351"/>
      <c r="E98" s="351"/>
    </row>
    <row r="99" spans="1:5" x14ac:dyDescent="0.2">
      <c r="A99" s="197"/>
      <c r="B99" s="198"/>
      <c r="C99" s="168"/>
      <c r="D99" s="168"/>
      <c r="E99" s="168"/>
    </row>
    <row r="100" spans="1:5" x14ac:dyDescent="0.2">
      <c r="A100" s="197"/>
      <c r="B100" s="198"/>
      <c r="C100" s="168"/>
      <c r="D100" s="168"/>
      <c r="E100" s="168"/>
    </row>
    <row r="101" spans="1:5" x14ac:dyDescent="0.2">
      <c r="A101" s="197"/>
      <c r="B101" s="198"/>
      <c r="C101" s="168"/>
      <c r="D101" s="168"/>
      <c r="E101" s="168"/>
    </row>
    <row r="102" spans="1:5" x14ac:dyDescent="0.2">
      <c r="A102" s="197"/>
      <c r="B102" s="198"/>
      <c r="C102" s="168"/>
      <c r="D102" s="168"/>
      <c r="E102" s="168"/>
    </row>
    <row r="103" spans="1:5" x14ac:dyDescent="0.2">
      <c r="A103" s="197"/>
      <c r="B103" s="198"/>
      <c r="C103" s="168"/>
      <c r="D103" s="168"/>
      <c r="E103" s="168"/>
    </row>
    <row r="104" spans="1:5" x14ac:dyDescent="0.2">
      <c r="A104" s="197"/>
      <c r="B104" s="198"/>
      <c r="C104" s="168"/>
      <c r="D104" s="168"/>
      <c r="E104" s="168"/>
    </row>
    <row r="105" spans="1:5" x14ac:dyDescent="0.2">
      <c r="A105" s="197"/>
      <c r="B105" s="198"/>
      <c r="C105" s="168"/>
      <c r="D105" s="168"/>
      <c r="E105" s="168"/>
    </row>
    <row r="106" spans="1:5" x14ac:dyDescent="0.2">
      <c r="A106" s="197"/>
      <c r="B106" s="198"/>
      <c r="C106" s="168"/>
      <c r="D106" s="168"/>
      <c r="E106" s="168"/>
    </row>
    <row r="107" spans="1:5" x14ac:dyDescent="0.2">
      <c r="A107" s="197"/>
      <c r="B107" s="198"/>
      <c r="C107" s="168"/>
      <c r="D107" s="168"/>
      <c r="E107" s="168"/>
    </row>
    <row r="108" spans="1:5" x14ac:dyDescent="0.2">
      <c r="A108" s="197"/>
      <c r="B108" s="198"/>
      <c r="C108" s="168"/>
      <c r="D108" s="168"/>
      <c r="E108" s="168"/>
    </row>
    <row r="109" spans="1:5" x14ac:dyDescent="0.2">
      <c r="A109" s="197"/>
      <c r="B109" s="198"/>
      <c r="C109" s="168"/>
      <c r="D109" s="168"/>
      <c r="E109" s="168"/>
    </row>
    <row r="110" spans="1:5" x14ac:dyDescent="0.2">
      <c r="A110" s="197"/>
      <c r="B110" s="198"/>
      <c r="C110" s="168"/>
      <c r="D110" s="168"/>
      <c r="E110" s="168"/>
    </row>
    <row r="111" spans="1:5" x14ac:dyDescent="0.2">
      <c r="A111" s="197"/>
      <c r="B111" s="198"/>
      <c r="C111" s="168"/>
      <c r="D111" s="168"/>
      <c r="E111" s="168"/>
    </row>
    <row r="112" spans="1:5" x14ac:dyDescent="0.2">
      <c r="A112" s="197"/>
      <c r="B112" s="198"/>
      <c r="C112" s="168"/>
      <c r="D112" s="168"/>
      <c r="E112" s="168"/>
    </row>
    <row r="113" spans="1:5" x14ac:dyDescent="0.2">
      <c r="A113" s="197"/>
      <c r="B113" s="198"/>
      <c r="C113" s="168"/>
      <c r="D113" s="168"/>
      <c r="E113" s="168"/>
    </row>
    <row r="114" spans="1:5" x14ac:dyDescent="0.2">
      <c r="A114" s="197"/>
      <c r="B114" s="198"/>
      <c r="C114" s="168"/>
      <c r="D114" s="168"/>
      <c r="E114" s="168"/>
    </row>
    <row r="115" spans="1:5" x14ac:dyDescent="0.2">
      <c r="A115" s="197"/>
      <c r="B115" s="198"/>
      <c r="C115" s="168"/>
      <c r="D115" s="168"/>
      <c r="E115" s="168"/>
    </row>
    <row r="116" spans="1:5" x14ac:dyDescent="0.2">
      <c r="A116" s="197"/>
      <c r="B116" s="198"/>
      <c r="C116" s="168"/>
      <c r="D116" s="168"/>
      <c r="E116" s="168"/>
    </row>
    <row r="117" spans="1:5" x14ac:dyDescent="0.2">
      <c r="A117" s="197"/>
      <c r="B117" s="198"/>
      <c r="C117" s="168"/>
      <c r="D117" s="168"/>
      <c r="E117" s="168"/>
    </row>
    <row r="118" spans="1:5" x14ac:dyDescent="0.2">
      <c r="A118" s="197"/>
      <c r="B118" s="198"/>
      <c r="C118" s="168"/>
      <c r="D118" s="168"/>
      <c r="E118" s="168"/>
    </row>
    <row r="119" spans="1:5" x14ac:dyDescent="0.2">
      <c r="A119" s="197"/>
      <c r="B119" s="198"/>
      <c r="C119" s="168"/>
      <c r="D119" s="168"/>
      <c r="E119" s="168"/>
    </row>
    <row r="120" spans="1:5" x14ac:dyDescent="0.2">
      <c r="A120" s="197"/>
      <c r="B120" s="198"/>
      <c r="C120" s="168"/>
      <c r="D120" s="168"/>
      <c r="E120" s="168"/>
    </row>
    <row r="121" spans="1:5" x14ac:dyDescent="0.2">
      <c r="A121" s="197"/>
      <c r="B121" s="198"/>
      <c r="C121" s="168"/>
      <c r="D121" s="168"/>
      <c r="E121" s="168"/>
    </row>
    <row r="122" spans="1:5" x14ac:dyDescent="0.2">
      <c r="A122" s="197"/>
      <c r="B122" s="198"/>
      <c r="C122" s="168"/>
      <c r="D122" s="168"/>
      <c r="E122" s="168"/>
    </row>
    <row r="123" spans="1:5" x14ac:dyDescent="0.2">
      <c r="A123" s="197"/>
      <c r="B123" s="198"/>
      <c r="C123" s="168"/>
      <c r="D123" s="168"/>
      <c r="E123" s="168"/>
    </row>
    <row r="124" spans="1:5" x14ac:dyDescent="0.2">
      <c r="A124" s="197"/>
      <c r="B124" s="198"/>
      <c r="C124" s="168"/>
      <c r="D124" s="168"/>
      <c r="E124" s="168"/>
    </row>
    <row r="125" spans="1:5" x14ac:dyDescent="0.2">
      <c r="A125" s="197"/>
      <c r="B125" s="198"/>
      <c r="C125" s="168"/>
      <c r="D125" s="168"/>
      <c r="E125" s="168"/>
    </row>
    <row r="126" spans="1:5" x14ac:dyDescent="0.2">
      <c r="A126" s="197"/>
      <c r="B126" s="198"/>
      <c r="C126" s="168"/>
      <c r="D126" s="168"/>
      <c r="E126" s="168"/>
    </row>
  </sheetData>
  <sheetProtection password="E525" sheet="1" objects="1" scenarios="1" formatCells="0" formatColumns="0" formatRows="0" insertHyperlinks="0"/>
  <mergeCells count="90">
    <mergeCell ref="B98:E98"/>
    <mergeCell ref="C92:C94"/>
    <mergeCell ref="C95:E95"/>
    <mergeCell ref="B96:E96"/>
    <mergeCell ref="B97:E97"/>
    <mergeCell ref="A86:A94"/>
    <mergeCell ref="D86:E86"/>
    <mergeCell ref="D87:E87"/>
    <mergeCell ref="D88:E88"/>
    <mergeCell ref="D89:E89"/>
    <mergeCell ref="D90:E90"/>
    <mergeCell ref="B91:E91"/>
    <mergeCell ref="B92:B94"/>
    <mergeCell ref="D85:E85"/>
    <mergeCell ref="C70:E70"/>
    <mergeCell ref="B71:E71"/>
    <mergeCell ref="B72:E72"/>
    <mergeCell ref="B73:E73"/>
    <mergeCell ref="D76:E76"/>
    <mergeCell ref="C79:E79"/>
    <mergeCell ref="B80:E80"/>
    <mergeCell ref="B81:E81"/>
    <mergeCell ref="B82:E82"/>
    <mergeCell ref="C84:E84"/>
    <mergeCell ref="A77:A78"/>
    <mergeCell ref="D77:E77"/>
    <mergeCell ref="D78:E78"/>
    <mergeCell ref="A58:A69"/>
    <mergeCell ref="D58:E58"/>
    <mergeCell ref="D59:E59"/>
    <mergeCell ref="B60:E60"/>
    <mergeCell ref="B61:B63"/>
    <mergeCell ref="C61:C63"/>
    <mergeCell ref="B64:B66"/>
    <mergeCell ref="C64:C66"/>
    <mergeCell ref="B67:B69"/>
    <mergeCell ref="C67:C69"/>
    <mergeCell ref="D57:E57"/>
    <mergeCell ref="A44:A50"/>
    <mergeCell ref="D44:E44"/>
    <mergeCell ref="D45:E45"/>
    <mergeCell ref="D46:E46"/>
    <mergeCell ref="D47:E47"/>
    <mergeCell ref="D48:E48"/>
    <mergeCell ref="B49:E49"/>
    <mergeCell ref="C51:E51"/>
    <mergeCell ref="B52:E52"/>
    <mergeCell ref="B53:E53"/>
    <mergeCell ref="B54:E54"/>
    <mergeCell ref="C56:E56"/>
    <mergeCell ref="D43:E43"/>
    <mergeCell ref="B28:E28"/>
    <mergeCell ref="C30:E30"/>
    <mergeCell ref="D31:E31"/>
    <mergeCell ref="A32:A36"/>
    <mergeCell ref="D32:E32"/>
    <mergeCell ref="D33:E33"/>
    <mergeCell ref="D34:E34"/>
    <mergeCell ref="D35:E35"/>
    <mergeCell ref="D36:E36"/>
    <mergeCell ref="C37:E37"/>
    <mergeCell ref="B38:E38"/>
    <mergeCell ref="B39:E39"/>
    <mergeCell ref="B40:E40"/>
    <mergeCell ref="C42:E42"/>
    <mergeCell ref="A23:A24"/>
    <mergeCell ref="D23:E23"/>
    <mergeCell ref="D24:E24"/>
    <mergeCell ref="C25:E25"/>
    <mergeCell ref="B26:E26"/>
    <mergeCell ref="D22:E22"/>
    <mergeCell ref="B27:E27"/>
    <mergeCell ref="C9:E9"/>
    <mergeCell ref="C11:E11"/>
    <mergeCell ref="D12:E12"/>
    <mergeCell ref="C16:E16"/>
    <mergeCell ref="B17:E17"/>
    <mergeCell ref="B18:E18"/>
    <mergeCell ref="B19:E19"/>
    <mergeCell ref="C21:E21"/>
    <mergeCell ref="A13:A15"/>
    <mergeCell ref="D13:E13"/>
    <mergeCell ref="D14:E14"/>
    <mergeCell ref="D15:E15"/>
    <mergeCell ref="C8:E8"/>
    <mergeCell ref="A1:E1"/>
    <mergeCell ref="A2:E2"/>
    <mergeCell ref="A3:D3"/>
    <mergeCell ref="C6:E6"/>
    <mergeCell ref="C7:E7"/>
  </mergeCells>
  <phoneticPr fontId="35" type="noConversion"/>
  <dataValidations count="1">
    <dataValidation type="list" allowBlank="1" showErrorMessage="1" sqref="B16 B25 B37 B51 B70 B79 B95">
      <formula1>$B$6:$B$9</formula1>
      <formula2>0</formula2>
    </dataValidation>
  </dataValidations>
  <pageMargins left="0.7" right="0.7" top="0.75" bottom="0.75" header="0.51180555555555551" footer="0.51180555555555551"/>
  <pageSetup paperSize="8" firstPageNumber="0" orientation="landscape"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J31"/>
  <sheetViews>
    <sheetView topLeftCell="A9" workbookViewId="0">
      <selection activeCell="K16" sqref="K16"/>
    </sheetView>
  </sheetViews>
  <sheetFormatPr defaultRowHeight="12.75" x14ac:dyDescent="0.2"/>
  <cols>
    <col min="1" max="1" width="4.28515625" style="210" customWidth="1"/>
    <col min="2" max="7" width="10" style="210" customWidth="1"/>
    <col min="8" max="8" width="8.85546875" style="210" customWidth="1"/>
    <col min="9" max="9" width="8.28515625" style="210" customWidth="1"/>
    <col min="10" max="10" width="13.85546875" style="210" customWidth="1"/>
    <col min="11" max="16384" width="9.140625" style="210"/>
  </cols>
  <sheetData>
    <row r="1" spans="1:10" ht="18" x14ac:dyDescent="0.2">
      <c r="A1" s="211" t="s">
        <v>88</v>
      </c>
    </row>
    <row r="2" spans="1:10" ht="15.75" x14ac:dyDescent="0.25">
      <c r="A2" s="212" t="s">
        <v>89</v>
      </c>
      <c r="C2" s="94"/>
      <c r="D2" s="213"/>
    </row>
    <row r="3" spans="1:10" x14ac:dyDescent="0.2">
      <c r="A3" s="214" t="s">
        <v>73</v>
      </c>
      <c r="C3" s="94"/>
    </row>
    <row r="4" spans="1:10" x14ac:dyDescent="0.2">
      <c r="B4" s="214"/>
      <c r="C4" s="94"/>
    </row>
    <row r="5" spans="1:10" s="216" customFormat="1" ht="18" x14ac:dyDescent="0.25">
      <c r="A5" s="215"/>
      <c r="B5" s="370" t="s">
        <v>74</v>
      </c>
      <c r="C5" s="370"/>
      <c r="D5" s="370"/>
      <c r="E5" s="370"/>
      <c r="F5" s="370"/>
      <c r="G5" s="370"/>
      <c r="H5" s="370"/>
      <c r="I5" s="370"/>
      <c r="J5" s="370"/>
    </row>
    <row r="6" spans="1:10" s="218" customFormat="1" ht="15.75" customHeight="1" x14ac:dyDescent="0.25">
      <c r="A6" s="217"/>
      <c r="B6" s="371" t="s">
        <v>90</v>
      </c>
      <c r="C6" s="371"/>
      <c r="D6" s="371"/>
      <c r="E6" s="371"/>
      <c r="F6" s="371"/>
      <c r="G6" s="371"/>
      <c r="H6" s="371"/>
      <c r="I6" s="371"/>
      <c r="J6" s="371"/>
    </row>
    <row r="7" spans="1:10" s="218" customFormat="1" ht="8.25" customHeight="1" x14ac:dyDescent="0.25">
      <c r="A7" s="217"/>
      <c r="B7" s="219"/>
      <c r="C7" s="219"/>
      <c r="D7" s="219"/>
      <c r="E7" s="219"/>
      <c r="F7" s="219"/>
      <c r="G7" s="219"/>
      <c r="H7" s="219"/>
      <c r="I7" s="219"/>
      <c r="J7" s="219"/>
    </row>
    <row r="8" spans="1:10" ht="16.5" customHeight="1" x14ac:dyDescent="0.3">
      <c r="A8" s="220"/>
      <c r="B8" s="221"/>
      <c r="C8" s="221"/>
      <c r="D8" s="221"/>
      <c r="E8" s="221"/>
      <c r="F8" s="372" t="s">
        <v>76</v>
      </c>
      <c r="G8" s="372"/>
      <c r="H8" s="374" t="s">
        <v>614</v>
      </c>
      <c r="I8" s="374"/>
      <c r="J8" s="374"/>
    </row>
    <row r="9" spans="1:10" ht="14.25" customHeight="1" x14ac:dyDescent="0.3">
      <c r="A9" s="220"/>
      <c r="B9" s="222"/>
      <c r="C9" s="223"/>
      <c r="D9" s="222"/>
      <c r="E9" s="222"/>
      <c r="F9" s="372" t="s">
        <v>77</v>
      </c>
      <c r="G9" s="372"/>
      <c r="H9" s="378">
        <v>41229</v>
      </c>
      <c r="I9" s="374"/>
      <c r="J9" s="374"/>
    </row>
    <row r="10" spans="1:10" ht="18.75" customHeight="1" x14ac:dyDescent="0.2">
      <c r="B10" s="224" t="s">
        <v>91</v>
      </c>
      <c r="C10" s="222"/>
      <c r="D10" s="222"/>
      <c r="E10" s="222"/>
      <c r="F10" s="222"/>
      <c r="G10" s="222"/>
      <c r="H10" s="222"/>
      <c r="I10" s="222"/>
      <c r="J10" s="222"/>
    </row>
    <row r="11" spans="1:10" ht="18.75" customHeight="1" x14ac:dyDescent="0.2">
      <c r="B11" s="376" t="s">
        <v>623</v>
      </c>
      <c r="C11" s="376"/>
      <c r="D11" s="376"/>
      <c r="E11" s="376"/>
      <c r="F11" s="376"/>
      <c r="G11" s="376"/>
      <c r="H11" s="376"/>
      <c r="I11" s="376"/>
      <c r="J11" s="376"/>
    </row>
    <row r="12" spans="1:10" ht="21" customHeight="1" x14ac:dyDescent="0.2">
      <c r="B12" s="376"/>
      <c r="C12" s="376"/>
      <c r="D12" s="376"/>
      <c r="E12" s="376"/>
      <c r="F12" s="376"/>
      <c r="G12" s="376"/>
      <c r="H12" s="376"/>
      <c r="I12" s="376"/>
      <c r="J12" s="376"/>
    </row>
    <row r="13" spans="1:10" ht="18.75" hidden="1" customHeight="1" x14ac:dyDescent="0.2">
      <c r="B13" s="379"/>
      <c r="C13" s="379"/>
      <c r="D13" s="379"/>
      <c r="E13" s="379"/>
      <c r="F13" s="379"/>
      <c r="G13" s="379"/>
      <c r="H13" s="379"/>
      <c r="I13" s="379"/>
      <c r="J13" s="379"/>
    </row>
    <row r="14" spans="1:10" ht="18.75" customHeight="1" x14ac:dyDescent="0.2">
      <c r="B14" s="224" t="s">
        <v>92</v>
      </c>
      <c r="C14" s="222"/>
      <c r="D14" s="222"/>
      <c r="E14" s="222"/>
      <c r="F14" s="222"/>
      <c r="G14" s="222"/>
      <c r="H14" s="222"/>
      <c r="I14" s="222"/>
      <c r="J14" s="222"/>
    </row>
    <row r="15" spans="1:10" ht="18.75" customHeight="1" x14ac:dyDescent="0.2">
      <c r="B15" s="376" t="s">
        <v>619</v>
      </c>
      <c r="C15" s="376"/>
      <c r="D15" s="376"/>
      <c r="E15" s="376"/>
      <c r="F15" s="376"/>
      <c r="G15" s="376"/>
      <c r="H15" s="376"/>
      <c r="I15" s="376"/>
      <c r="J15" s="376"/>
    </row>
    <row r="16" spans="1:10" ht="18.75" customHeight="1" x14ac:dyDescent="0.2">
      <c r="B16" s="376"/>
      <c r="C16" s="376"/>
      <c r="D16" s="376"/>
      <c r="E16" s="376"/>
      <c r="F16" s="376"/>
      <c r="G16" s="376"/>
      <c r="H16" s="376"/>
      <c r="I16" s="376"/>
      <c r="J16" s="376"/>
    </row>
    <row r="17" spans="2:10" ht="49.5" customHeight="1" x14ac:dyDescent="0.2">
      <c r="B17" s="376"/>
      <c r="C17" s="376"/>
      <c r="D17" s="376"/>
      <c r="E17" s="376"/>
      <c r="F17" s="376"/>
      <c r="G17" s="376"/>
      <c r="H17" s="376"/>
      <c r="I17" s="376"/>
      <c r="J17" s="376"/>
    </row>
    <row r="18" spans="2:10" ht="18.75" customHeight="1" x14ac:dyDescent="0.2">
      <c r="B18" s="224" t="s">
        <v>93</v>
      </c>
      <c r="C18" s="222"/>
      <c r="D18" s="222"/>
      <c r="E18" s="222"/>
      <c r="F18" s="222"/>
      <c r="G18" s="222"/>
      <c r="H18" s="222"/>
      <c r="I18" s="222"/>
      <c r="J18" s="222"/>
    </row>
    <row r="19" spans="2:10" ht="18.75" customHeight="1" x14ac:dyDescent="0.2">
      <c r="B19" s="376" t="s">
        <v>615</v>
      </c>
      <c r="C19" s="376"/>
      <c r="D19" s="376"/>
      <c r="E19" s="376"/>
      <c r="F19" s="376"/>
      <c r="G19" s="376"/>
      <c r="H19" s="376"/>
      <c r="I19" s="376"/>
      <c r="J19" s="376"/>
    </row>
    <row r="20" spans="2:10" ht="18.75" customHeight="1" x14ac:dyDescent="0.2">
      <c r="B20" s="376"/>
      <c r="C20" s="376"/>
      <c r="D20" s="376"/>
      <c r="E20" s="376"/>
      <c r="F20" s="376"/>
      <c r="G20" s="376"/>
      <c r="H20" s="376"/>
      <c r="I20" s="376"/>
      <c r="J20" s="376"/>
    </row>
    <row r="21" spans="2:10" ht="1.5" customHeight="1" x14ac:dyDescent="0.2">
      <c r="B21" s="376"/>
      <c r="C21" s="376"/>
      <c r="D21" s="376"/>
      <c r="E21" s="376"/>
      <c r="F21" s="376"/>
      <c r="G21" s="376"/>
      <c r="H21" s="376"/>
      <c r="I21" s="376"/>
      <c r="J21" s="376"/>
    </row>
    <row r="22" spans="2:10" ht="18.75" customHeight="1" x14ac:dyDescent="0.2">
      <c r="B22" s="224" t="s">
        <v>94</v>
      </c>
      <c r="C22" s="222"/>
      <c r="D22" s="222"/>
      <c r="E22" s="222"/>
      <c r="F22" s="222"/>
      <c r="G22" s="222"/>
      <c r="H22" s="222"/>
      <c r="I22" s="222"/>
      <c r="J22" s="222"/>
    </row>
    <row r="23" spans="2:10" ht="18.75" customHeight="1" x14ac:dyDescent="0.2">
      <c r="B23" s="376" t="s">
        <v>620</v>
      </c>
      <c r="C23" s="376"/>
      <c r="D23" s="376"/>
      <c r="E23" s="376"/>
      <c r="F23" s="376"/>
      <c r="G23" s="376"/>
      <c r="H23" s="376"/>
      <c r="I23" s="376"/>
      <c r="J23" s="376"/>
    </row>
    <row r="24" spans="2:10" ht="18.75" customHeight="1" x14ac:dyDescent="0.2">
      <c r="B24" s="376"/>
      <c r="C24" s="376"/>
      <c r="D24" s="376"/>
      <c r="E24" s="376"/>
      <c r="F24" s="376"/>
      <c r="G24" s="376"/>
      <c r="H24" s="376"/>
      <c r="I24" s="376"/>
      <c r="J24" s="376"/>
    </row>
    <row r="25" spans="2:10" ht="18.75" customHeight="1" x14ac:dyDescent="0.2">
      <c r="B25" s="376"/>
      <c r="C25" s="376"/>
      <c r="D25" s="376"/>
      <c r="E25" s="376"/>
      <c r="F25" s="376"/>
      <c r="G25" s="376"/>
      <c r="H25" s="376"/>
      <c r="I25" s="376"/>
      <c r="J25" s="376"/>
    </row>
    <row r="26" spans="2:10" ht="18.75" customHeight="1" x14ac:dyDescent="0.2">
      <c r="B26" s="224" t="s">
        <v>95</v>
      </c>
      <c r="C26" s="222"/>
      <c r="D26" s="222"/>
      <c r="E26" s="222"/>
      <c r="F26" s="222"/>
      <c r="G26" s="222"/>
      <c r="H26" s="222"/>
      <c r="I26" s="222"/>
      <c r="J26" s="222"/>
    </row>
    <row r="27" spans="2:10" ht="18.75" customHeight="1" x14ac:dyDescent="0.2">
      <c r="B27" s="376" t="s">
        <v>618</v>
      </c>
      <c r="C27" s="376"/>
      <c r="D27" s="376"/>
      <c r="E27" s="376"/>
      <c r="F27" s="376"/>
      <c r="G27" s="376"/>
      <c r="H27" s="376"/>
      <c r="I27" s="376"/>
      <c r="J27" s="376"/>
    </row>
    <row r="28" spans="2:10" ht="18.75" customHeight="1" x14ac:dyDescent="0.2">
      <c r="B28" s="376"/>
      <c r="C28" s="376"/>
      <c r="D28" s="376"/>
      <c r="E28" s="376"/>
      <c r="F28" s="376"/>
      <c r="G28" s="376"/>
      <c r="H28" s="376"/>
      <c r="I28" s="376"/>
      <c r="J28" s="376"/>
    </row>
    <row r="29" spans="2:10" ht="28.5" customHeight="1" x14ac:dyDescent="0.2">
      <c r="B29" s="376"/>
      <c r="C29" s="376"/>
      <c r="D29" s="376"/>
      <c r="E29" s="376"/>
      <c r="F29" s="376"/>
      <c r="G29" s="376"/>
      <c r="H29" s="376"/>
      <c r="I29" s="376"/>
      <c r="J29" s="376"/>
    </row>
    <row r="30" spans="2:10" x14ac:dyDescent="0.2">
      <c r="B30" s="222"/>
      <c r="C30" s="222"/>
      <c r="D30" s="222"/>
      <c r="E30" s="222"/>
      <c r="F30" s="222"/>
      <c r="G30" s="222"/>
      <c r="H30" s="222"/>
      <c r="I30" s="222"/>
      <c r="J30" s="222"/>
    </row>
    <row r="31" spans="2:10" x14ac:dyDescent="0.2">
      <c r="B31" s="225"/>
    </row>
  </sheetData>
  <sheetProtection password="E525" sheet="1" objects="1" scenarios="1" formatCells="0" formatColumns="0" formatRows="0" insertColumns="0" insertRows="0" insertHyperlinks="0"/>
  <mergeCells count="11">
    <mergeCell ref="B23:J25"/>
    <mergeCell ref="B27:J29"/>
    <mergeCell ref="B5:J5"/>
    <mergeCell ref="B6:J6"/>
    <mergeCell ref="F8:G8"/>
    <mergeCell ref="H8:J8"/>
    <mergeCell ref="B19:J21"/>
    <mergeCell ref="B15:J17"/>
    <mergeCell ref="F9:G9"/>
    <mergeCell ref="H9:J9"/>
    <mergeCell ref="B11:J13"/>
  </mergeCells>
  <phoneticPr fontId="35" type="noConversion"/>
  <pageMargins left="0.7" right="0.7" top="0.75" bottom="0.75" header="0.51180555555555551" footer="0.51180555555555551"/>
  <pageSetup paperSize="9" scale="94" firstPageNumber="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G5" sqref="G5"/>
    </sheetView>
  </sheetViews>
  <sheetFormatPr defaultRowHeight="12.75" x14ac:dyDescent="0.2"/>
  <cols>
    <col min="1" max="1" width="3.42578125" style="227" customWidth="1"/>
    <col min="2" max="2" width="46.140625" style="1" customWidth="1"/>
    <col min="3" max="5" width="10" style="228" customWidth="1"/>
    <col min="6" max="7" width="9.140625" style="229"/>
    <col min="8" max="16384" width="9.140625" style="1"/>
  </cols>
  <sheetData>
    <row r="1" spans="1:11" ht="18.75" customHeight="1" x14ac:dyDescent="0.25">
      <c r="A1" s="230" t="s">
        <v>96</v>
      </c>
    </row>
    <row r="2" spans="1:11" ht="9" customHeight="1" x14ac:dyDescent="0.25">
      <c r="A2" s="231"/>
    </row>
    <row r="3" spans="1:11" ht="13.5" customHeight="1" x14ac:dyDescent="0.2">
      <c r="A3" s="381"/>
      <c r="B3" s="382"/>
      <c r="C3" s="383" t="s">
        <v>97</v>
      </c>
      <c r="D3" s="383"/>
      <c r="E3" s="380" t="s">
        <v>98</v>
      </c>
      <c r="F3" s="380" t="s">
        <v>99</v>
      </c>
      <c r="G3" s="380" t="s">
        <v>100</v>
      </c>
      <c r="H3" s="380" t="s">
        <v>101</v>
      </c>
    </row>
    <row r="4" spans="1:11" ht="18" customHeight="1" x14ac:dyDescent="0.2">
      <c r="A4" s="381"/>
      <c r="B4" s="382"/>
      <c r="C4" s="232" t="s">
        <v>102</v>
      </c>
      <c r="D4" s="232" t="s">
        <v>103</v>
      </c>
      <c r="E4" s="380"/>
      <c r="F4" s="380" t="s">
        <v>99</v>
      </c>
      <c r="G4" s="380" t="s">
        <v>99</v>
      </c>
      <c r="H4" s="380" t="s">
        <v>99</v>
      </c>
      <c r="J4" s="233" t="s">
        <v>104</v>
      </c>
      <c r="K4" s="234"/>
    </row>
    <row r="5" spans="1:11" ht="22.5" x14ac:dyDescent="0.2">
      <c r="A5" s="235" t="s">
        <v>508</v>
      </c>
      <c r="B5" s="236" t="s">
        <v>509</v>
      </c>
      <c r="C5" s="243">
        <f>'3_eh1'!B27</f>
        <v>3</v>
      </c>
      <c r="D5" s="238">
        <f>'4_vh1'!B27</f>
        <v>3</v>
      </c>
      <c r="E5" s="239">
        <f>SUM('2_tulemusindikaatorid'!M7:M12)</f>
        <v>4</v>
      </c>
      <c r="F5" s="240">
        <f>COUNT('2_tulemusindikaatorid'!M7:M12)</f>
        <v>6</v>
      </c>
      <c r="G5" s="241">
        <f>IF(F5=0,"n/a",E5/F5*100)</f>
        <v>66.666666666666657</v>
      </c>
      <c r="H5" s="235">
        <f>IF(G5="n/a","info puudub",IF(G5&gt;74,4,IF(G5&gt;49,3,IF(G5&gt;24,2,1))))</f>
        <v>3</v>
      </c>
      <c r="J5" s="233">
        <v>4</v>
      </c>
      <c r="K5" s="234" t="s">
        <v>105</v>
      </c>
    </row>
    <row r="6" spans="1:11" ht="22.5" x14ac:dyDescent="0.2">
      <c r="A6" s="242" t="s">
        <v>199</v>
      </c>
      <c r="B6" s="236" t="s">
        <v>200</v>
      </c>
      <c r="C6" s="243">
        <f>'3_eh1'!B37</f>
        <v>3</v>
      </c>
      <c r="D6" s="237">
        <f>'4_vh1'!B37</f>
        <v>3</v>
      </c>
      <c r="E6" s="235">
        <f>SUM('2_tulemusindikaatorid'!M13)</f>
        <v>0</v>
      </c>
      <c r="F6" s="244">
        <f>COUNT('2_tulemusindikaatorid'!M13)</f>
        <v>1</v>
      </c>
      <c r="G6" s="241">
        <f>IF(F6=0,"n/a",E6/F6*100)</f>
        <v>0</v>
      </c>
      <c r="H6" s="235">
        <f>IF(G6="n/a","info puudub",IF(G6&gt;74,4,IF(G6&gt;49,3,IF(G6&gt;24,2,1))))</f>
        <v>1</v>
      </c>
      <c r="J6" s="233">
        <v>3</v>
      </c>
      <c r="K6" s="234" t="s">
        <v>106</v>
      </c>
    </row>
    <row r="7" spans="1:11" ht="33.75" x14ac:dyDescent="0.2">
      <c r="A7" s="242" t="s">
        <v>207</v>
      </c>
      <c r="B7" s="236" t="s">
        <v>107</v>
      </c>
      <c r="C7" s="243">
        <f>'3_eh1'!B49</f>
        <v>2</v>
      </c>
      <c r="D7" s="237">
        <f>'4_vh1'!B49</f>
        <v>2</v>
      </c>
      <c r="E7" s="245" t="s">
        <v>452</v>
      </c>
      <c r="F7" s="245" t="s">
        <v>452</v>
      </c>
      <c r="G7" s="245" t="s">
        <v>452</v>
      </c>
      <c r="H7" s="245" t="s">
        <v>452</v>
      </c>
      <c r="J7" s="233">
        <v>2</v>
      </c>
      <c r="K7" s="234" t="s">
        <v>108</v>
      </c>
    </row>
    <row r="8" spans="1:11" x14ac:dyDescent="0.2">
      <c r="A8" s="242" t="s">
        <v>224</v>
      </c>
      <c r="B8" s="236" t="s">
        <v>109</v>
      </c>
      <c r="C8" s="243">
        <f>'3_eh1'!B58</f>
        <v>3</v>
      </c>
      <c r="D8" s="237">
        <f>'4_vh1'!B58</f>
        <v>3</v>
      </c>
      <c r="E8" s="245" t="s">
        <v>452</v>
      </c>
      <c r="F8" s="245" t="s">
        <v>452</v>
      </c>
      <c r="G8" s="245" t="s">
        <v>452</v>
      </c>
      <c r="H8" s="245" t="s">
        <v>452</v>
      </c>
      <c r="J8" s="233">
        <v>1</v>
      </c>
      <c r="K8" s="234" t="s">
        <v>110</v>
      </c>
    </row>
    <row r="9" spans="1:11" x14ac:dyDescent="0.2">
      <c r="A9" s="246" t="s">
        <v>233</v>
      </c>
      <c r="B9" s="247" t="s">
        <v>234</v>
      </c>
      <c r="C9" s="243">
        <f>'3_eh2'!B18</f>
        <v>3</v>
      </c>
      <c r="D9" s="237">
        <f>'4_vh2'!B18</f>
        <v>3</v>
      </c>
      <c r="E9" s="245" t="s">
        <v>452</v>
      </c>
      <c r="F9" s="245" t="s">
        <v>452</v>
      </c>
      <c r="G9" s="245" t="s">
        <v>452</v>
      </c>
      <c r="H9" s="245" t="s">
        <v>452</v>
      </c>
    </row>
    <row r="10" spans="1:11" x14ac:dyDescent="0.2">
      <c r="A10" s="246" t="s">
        <v>250</v>
      </c>
      <c r="B10" s="247" t="s">
        <v>251</v>
      </c>
      <c r="C10" s="243">
        <f>'3_eh2'!B35</f>
        <v>4</v>
      </c>
      <c r="D10" s="237">
        <f>'4_vh2'!B35</f>
        <v>4</v>
      </c>
      <c r="E10" s="235">
        <f>SUM('2_tulemusindikaatorid'!M15:M21)</f>
        <v>7</v>
      </c>
      <c r="F10" s="244">
        <f>COUNT('2_tulemusindikaatorid'!M15:M21)</f>
        <v>7</v>
      </c>
      <c r="G10" s="241">
        <f>IF(F10=0,"n/a",E10/F10*100)</f>
        <v>100</v>
      </c>
      <c r="H10" s="235">
        <f>IF(G10="n/a","info puudub",IF(G10&gt;74,4,IF(G10&gt;49,3,IF(G10&gt;24,2,1))))</f>
        <v>4</v>
      </c>
    </row>
    <row r="11" spans="1:11" x14ac:dyDescent="0.2">
      <c r="A11" s="246" t="s">
        <v>576</v>
      </c>
      <c r="B11" s="248" t="s">
        <v>577</v>
      </c>
      <c r="C11" s="243">
        <f>'3_eh3'!B22</f>
        <v>2</v>
      </c>
      <c r="D11" s="237">
        <f>'4_vh3'!B22</f>
        <v>2</v>
      </c>
      <c r="E11" s="235">
        <f>SUM('2_tulemusindikaatorid'!M23:M28)</f>
        <v>0</v>
      </c>
      <c r="F11" s="244">
        <f>COUNT('2_tulemusindikaatorid'!M23:M28)</f>
        <v>6</v>
      </c>
      <c r="G11" s="241">
        <f>IF(F11=0,"n/a",E11/F11*100)</f>
        <v>0</v>
      </c>
      <c r="H11" s="235">
        <f>IF(G11="n/a","info puudub",IF(G11&gt;74,4,IF(G11&gt;49,3,IF(G11&gt;24,2,1))))</f>
        <v>1</v>
      </c>
    </row>
    <row r="12" spans="1:11" x14ac:dyDescent="0.2">
      <c r="A12" s="246" t="s">
        <v>37</v>
      </c>
      <c r="B12" s="248" t="s">
        <v>38</v>
      </c>
      <c r="C12" s="243">
        <f>'3_eh3'!B37</f>
        <v>3</v>
      </c>
      <c r="D12" s="237">
        <f>'4_vh3'!B37</f>
        <v>3</v>
      </c>
      <c r="E12" s="235">
        <f>SUM('2_tulemusindikaatorid'!M29:M31)</f>
        <v>1</v>
      </c>
      <c r="F12" s="244">
        <f>COUNT('2_tulemusindikaatorid'!M29:M31)</f>
        <v>3</v>
      </c>
      <c r="G12" s="241">
        <f>IF(F12=0,"n/a",E12/F12*100)</f>
        <v>33.333333333333329</v>
      </c>
      <c r="H12" s="235">
        <f>IF(G12="n/a","info puudub",IF(G12&gt;74,4,IF(G12&gt;49,3,IF(G12&gt;24,2,1))))</f>
        <v>2</v>
      </c>
    </row>
    <row r="13" spans="1:11" ht="33.75" x14ac:dyDescent="0.2">
      <c r="A13" s="249" t="s">
        <v>54</v>
      </c>
      <c r="B13" s="248" t="s">
        <v>55</v>
      </c>
      <c r="C13" s="243">
        <f>'3_eh3'!B48</f>
        <v>3</v>
      </c>
      <c r="D13" s="237">
        <f>'4_vh3'!B48</f>
        <v>3</v>
      </c>
      <c r="E13" s="245" t="s">
        <v>452</v>
      </c>
      <c r="F13" s="245" t="s">
        <v>452</v>
      </c>
      <c r="G13" s="245" t="s">
        <v>452</v>
      </c>
      <c r="H13" s="245" t="s">
        <v>452</v>
      </c>
    </row>
    <row r="14" spans="1:11" ht="22.5" x14ac:dyDescent="0.2">
      <c r="A14" s="246" t="s">
        <v>69</v>
      </c>
      <c r="B14" s="248" t="s">
        <v>70</v>
      </c>
      <c r="C14" s="243">
        <f>'3_eh4'!B16</f>
        <v>3</v>
      </c>
      <c r="D14" s="237">
        <f>'4_vh4'!B16</f>
        <v>3</v>
      </c>
      <c r="E14" s="245" t="s">
        <v>452</v>
      </c>
      <c r="F14" s="245" t="s">
        <v>452</v>
      </c>
      <c r="G14" s="245" t="s">
        <v>452</v>
      </c>
      <c r="H14" s="245" t="s">
        <v>452</v>
      </c>
    </row>
    <row r="15" spans="1:11" x14ac:dyDescent="0.2">
      <c r="A15" s="246" t="s">
        <v>320</v>
      </c>
      <c r="B15" s="248" t="s">
        <v>111</v>
      </c>
      <c r="C15" s="243">
        <f>'3_eh4'!B25</f>
        <v>3</v>
      </c>
      <c r="D15" s="237">
        <f>'4_vh4'!B25</f>
        <v>3</v>
      </c>
      <c r="E15" s="245" t="s">
        <v>452</v>
      </c>
      <c r="F15" s="245" t="s">
        <v>452</v>
      </c>
      <c r="G15" s="245" t="s">
        <v>452</v>
      </c>
      <c r="H15" s="245" t="s">
        <v>452</v>
      </c>
    </row>
    <row r="16" spans="1:11" x14ac:dyDescent="0.2">
      <c r="A16" s="246" t="s">
        <v>328</v>
      </c>
      <c r="B16" s="248" t="s">
        <v>329</v>
      </c>
      <c r="C16" s="243">
        <f>'3_eh4'!B37</f>
        <v>2</v>
      </c>
      <c r="D16" s="237">
        <f>'4_vh4'!B37</f>
        <v>2</v>
      </c>
      <c r="E16" s="245" t="s">
        <v>452</v>
      </c>
      <c r="F16" s="245" t="s">
        <v>452</v>
      </c>
      <c r="G16" s="245" t="s">
        <v>452</v>
      </c>
      <c r="H16" s="245" t="s">
        <v>452</v>
      </c>
    </row>
    <row r="17" spans="1:8" x14ac:dyDescent="0.2">
      <c r="A17" s="246" t="s">
        <v>345</v>
      </c>
      <c r="B17" s="248" t="s">
        <v>346</v>
      </c>
      <c r="C17" s="243">
        <f>'3_eh4'!B51</f>
        <v>3</v>
      </c>
      <c r="D17" s="237">
        <f>'4_vh4'!B51</f>
        <v>3</v>
      </c>
      <c r="E17" s="235">
        <f>SUM('2_tulemusindikaatorid'!M32)</f>
        <v>0</v>
      </c>
      <c r="F17" s="244">
        <f>COUNT('2_tulemusindikaatorid'!M32)</f>
        <v>1</v>
      </c>
      <c r="G17" s="241">
        <f>IF(F17=0,"n/a",E17/F17*100)</f>
        <v>0</v>
      </c>
      <c r="H17" s="235">
        <f>IF(G17="n/a","info puudub",IF(G17&gt;74,4,IF(G17&gt;49,3,IF(G17&gt;24,2,1))))</f>
        <v>1</v>
      </c>
    </row>
    <row r="18" spans="1:8" ht="22.5" x14ac:dyDescent="0.2">
      <c r="A18" s="246" t="s">
        <v>365</v>
      </c>
      <c r="B18" s="248" t="s">
        <v>112</v>
      </c>
      <c r="C18" s="243">
        <f>'3_eh4'!B70</f>
        <v>3</v>
      </c>
      <c r="D18" s="237">
        <f>'4_vh4'!B70</f>
        <v>3</v>
      </c>
      <c r="E18" s="235">
        <f>SUM('2_tulemusindikaatorid'!M33:M42)</f>
        <v>4</v>
      </c>
      <c r="F18" s="244">
        <f>COUNT('2_tulemusindikaatorid'!M34:M42)</f>
        <v>9</v>
      </c>
      <c r="G18" s="241">
        <f>IF(F18=0,"n/a",E18/F18*100)</f>
        <v>44.444444444444443</v>
      </c>
      <c r="H18" s="235">
        <f>IF(G18="n/a","info puudub",IF(G18&gt;74,4,IF(G18&gt;49,3,IF(G18&gt;24,2,1))))</f>
        <v>2</v>
      </c>
    </row>
    <row r="19" spans="1:8" ht="22.5" x14ac:dyDescent="0.2">
      <c r="A19" s="246" t="s">
        <v>168</v>
      </c>
      <c r="B19" s="248" t="s">
        <v>169</v>
      </c>
      <c r="C19" s="243">
        <f>'3_eh4'!B79</f>
        <v>4</v>
      </c>
      <c r="D19" s="237">
        <f>'4_vh4'!B79</f>
        <v>4</v>
      </c>
      <c r="E19" s="245" t="s">
        <v>452</v>
      </c>
      <c r="F19" s="245" t="s">
        <v>452</v>
      </c>
      <c r="G19" s="245" t="s">
        <v>452</v>
      </c>
      <c r="H19" s="245" t="s">
        <v>452</v>
      </c>
    </row>
    <row r="20" spans="1:8" ht="22.5" x14ac:dyDescent="0.2">
      <c r="A20" s="246" t="s">
        <v>176</v>
      </c>
      <c r="B20" s="248" t="s">
        <v>113</v>
      </c>
      <c r="C20" s="243">
        <f>'3_eh4'!B95</f>
        <v>3</v>
      </c>
      <c r="D20" s="237">
        <f>'4_vh4'!B95</f>
        <v>3</v>
      </c>
      <c r="E20" s="235">
        <f>SUM('2_tulemusindikaatorid'!M43:M45)</f>
        <v>1</v>
      </c>
      <c r="F20" s="244">
        <f>COUNT('2_tulemusindikaatorid'!M43:M45)</f>
        <v>3</v>
      </c>
      <c r="G20" s="241">
        <f>IF(F20=0,"n/a",E20/F20*100)</f>
        <v>33.333333333333329</v>
      </c>
      <c r="H20" s="235">
        <f>IF(G20="n/a","info puudub",IF(G20&gt;74,4,IF(G20&gt;49,3,IF(G20&gt;24,2,1))))</f>
        <v>2</v>
      </c>
    </row>
  </sheetData>
  <sheetProtection password="E525" sheet="1" objects="1" scenarios="1" selectLockedCells="1" selectUnlockedCells="1"/>
  <mergeCells count="7">
    <mergeCell ref="F3:F4"/>
    <mergeCell ref="G3:G4"/>
    <mergeCell ref="H3:H4"/>
    <mergeCell ref="A3:A4"/>
    <mergeCell ref="B3:B4"/>
    <mergeCell ref="C3:D3"/>
    <mergeCell ref="E3:E4"/>
  </mergeCells>
  <phoneticPr fontId="35" type="noConversion"/>
  <pageMargins left="0.7" right="0.7" top="0.75" bottom="0.75" header="0.51180555555555551" footer="0.51180555555555551"/>
  <pageSetup paperSize="9" firstPageNumber="0" orientation="portrait" horizontalDpi="3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A1:O68"/>
  <sheetViews>
    <sheetView workbookViewId="0">
      <selection activeCell="F56" sqref="F56"/>
    </sheetView>
  </sheetViews>
  <sheetFormatPr defaultRowHeight="11.25" x14ac:dyDescent="0.2"/>
  <cols>
    <col min="1" max="1" width="1.85546875" style="161" customWidth="1"/>
    <col min="2" max="2" width="3.85546875" style="161" customWidth="1"/>
    <col min="3" max="3" width="40.5703125" style="250" customWidth="1"/>
    <col min="4" max="5" width="12.5703125" style="161" customWidth="1"/>
    <col min="6" max="6" width="10.28515625" style="161" customWidth="1"/>
    <col min="7" max="7" width="9.140625" style="161"/>
    <col min="8" max="8" width="4.5703125" style="161" customWidth="1"/>
    <col min="9" max="12" width="9.140625" style="161"/>
    <col min="13" max="13" width="9.28515625" style="161" customWidth="1"/>
    <col min="14" max="16384" width="9.140625" style="161"/>
  </cols>
  <sheetData>
    <row r="1" spans="1:15" s="167" customFormat="1" ht="21.75" customHeight="1" x14ac:dyDescent="0.2">
      <c r="A1" s="251"/>
      <c r="B1" s="386" t="s">
        <v>114</v>
      </c>
      <c r="C1" s="386"/>
      <c r="D1" s="386"/>
      <c r="E1" s="386"/>
      <c r="F1" s="386"/>
      <c r="G1" s="386"/>
      <c r="H1" s="386"/>
      <c r="I1" s="386"/>
      <c r="J1" s="386"/>
      <c r="K1" s="386"/>
      <c r="L1" s="386"/>
      <c r="M1" s="386"/>
      <c r="N1" s="386"/>
      <c r="O1" s="386"/>
    </row>
    <row r="2" spans="1:15" s="167" customFormat="1" ht="14.25" customHeight="1" x14ac:dyDescent="0.2">
      <c r="A2" s="211" t="s">
        <v>115</v>
      </c>
      <c r="B2" s="252"/>
      <c r="C2" s="252"/>
      <c r="D2" s="252"/>
      <c r="E2" s="252"/>
      <c r="F2" s="252"/>
      <c r="G2" s="252"/>
      <c r="H2" s="252"/>
      <c r="I2" s="252"/>
      <c r="J2" s="252"/>
      <c r="K2" s="252"/>
      <c r="L2" s="252"/>
      <c r="M2" s="252"/>
      <c r="N2" s="252"/>
      <c r="O2" s="252"/>
    </row>
    <row r="3" spans="1:15" s="167" customFormat="1" ht="12.75" customHeight="1" x14ac:dyDescent="0.2">
      <c r="A3" s="211"/>
      <c r="B3" s="252"/>
      <c r="C3" s="252"/>
      <c r="D3" s="252"/>
      <c r="E3" s="252"/>
      <c r="F3" s="252"/>
      <c r="G3" s="252"/>
      <c r="H3" s="252"/>
      <c r="I3" s="252"/>
      <c r="J3" s="252"/>
      <c r="K3" s="252"/>
      <c r="L3" s="252"/>
      <c r="M3" s="252"/>
      <c r="N3" s="252"/>
      <c r="O3" s="252"/>
    </row>
    <row r="4" spans="1:15" s="167" customFormat="1" ht="15" customHeight="1" x14ac:dyDescent="0.2">
      <c r="A4" s="253"/>
      <c r="B4" s="254"/>
      <c r="C4" s="387" t="s">
        <v>116</v>
      </c>
      <c r="D4" s="387"/>
      <c r="E4" s="387"/>
      <c r="F4" s="387"/>
      <c r="G4" s="255"/>
      <c r="H4" s="252"/>
      <c r="I4" s="252"/>
      <c r="J4" s="252"/>
      <c r="K4" s="252"/>
      <c r="L4" s="252"/>
      <c r="M4" s="252"/>
      <c r="N4" s="252"/>
      <c r="O4" s="252"/>
    </row>
    <row r="5" spans="1:15" s="167" customFormat="1" ht="15" customHeight="1" x14ac:dyDescent="0.2">
      <c r="A5" s="253"/>
      <c r="B5" s="256"/>
      <c r="C5" s="387" t="s">
        <v>117</v>
      </c>
      <c r="D5" s="387"/>
      <c r="E5" s="387"/>
      <c r="F5" s="387"/>
      <c r="G5" s="255"/>
      <c r="H5" s="252"/>
      <c r="I5" s="252"/>
      <c r="J5" s="252"/>
      <c r="K5" s="252"/>
      <c r="L5" s="252"/>
      <c r="M5" s="252"/>
      <c r="N5" s="252"/>
      <c r="O5" s="252"/>
    </row>
    <row r="6" spans="1:15" s="167" customFormat="1" ht="15" customHeight="1" x14ac:dyDescent="0.2">
      <c r="A6" s="253"/>
      <c r="B6" s="257"/>
      <c r="C6" s="387" t="s">
        <v>118</v>
      </c>
      <c r="D6" s="387"/>
      <c r="E6" s="387"/>
      <c r="F6" s="387"/>
      <c r="G6" s="255"/>
      <c r="H6" s="252"/>
      <c r="I6" s="252"/>
      <c r="J6" s="252"/>
      <c r="K6" s="252"/>
      <c r="L6" s="252"/>
      <c r="M6" s="252"/>
      <c r="N6" s="252"/>
      <c r="O6" s="252"/>
    </row>
    <row r="7" spans="1:15" s="167" customFormat="1" ht="13.5" customHeight="1" x14ac:dyDescent="0.2">
      <c r="A7" s="253"/>
      <c r="C7" s="258"/>
      <c r="D7" s="252"/>
      <c r="E7" s="252"/>
      <c r="F7" s="252"/>
      <c r="G7" s="252"/>
      <c r="H7" s="252"/>
      <c r="I7" s="252"/>
      <c r="J7" s="252"/>
      <c r="K7" s="252"/>
      <c r="L7" s="252"/>
      <c r="M7" s="252"/>
      <c r="N7" s="252"/>
      <c r="O7" s="252"/>
    </row>
    <row r="8" spans="1:15" s="167" customFormat="1" ht="12.75" customHeight="1" x14ac:dyDescent="0.2">
      <c r="B8" s="259" t="s">
        <v>119</v>
      </c>
      <c r="C8" s="252"/>
      <c r="D8" s="252"/>
      <c r="E8" s="252"/>
      <c r="F8" s="252"/>
      <c r="G8" s="252"/>
      <c r="H8" s="252"/>
      <c r="I8" s="252"/>
      <c r="J8" s="252"/>
      <c r="K8" s="252"/>
      <c r="L8" s="252"/>
      <c r="M8" s="252"/>
      <c r="N8" s="252"/>
      <c r="O8" s="252"/>
    </row>
    <row r="9" spans="1:15" s="260" customFormat="1" ht="13.5" x14ac:dyDescent="0.2">
      <c r="B9" s="261" t="s">
        <v>120</v>
      </c>
      <c r="C9" s="262" t="s">
        <v>300</v>
      </c>
      <c r="D9" s="263" t="s">
        <v>121</v>
      </c>
      <c r="E9" s="263" t="s">
        <v>122</v>
      </c>
      <c r="F9" s="264" t="s">
        <v>123</v>
      </c>
      <c r="G9" s="264" t="s">
        <v>124</v>
      </c>
      <c r="H9" s="161" t="s">
        <v>125</v>
      </c>
      <c r="I9" s="265" t="s">
        <v>126</v>
      </c>
    </row>
    <row r="10" spans="1:15" s="260" customFormat="1" ht="22.5" x14ac:dyDescent="0.2">
      <c r="B10" s="76" t="s">
        <v>508</v>
      </c>
      <c r="C10" s="266" t="s">
        <v>509</v>
      </c>
      <c r="D10" s="300">
        <f>analüütika!C5</f>
        <v>3</v>
      </c>
      <c r="E10" s="267">
        <f>analüütika!D5</f>
        <v>3</v>
      </c>
      <c r="F10" s="268">
        <f>analüütika!H5</f>
        <v>3</v>
      </c>
      <c r="G10" s="269">
        <f>AVERAGE(D10:F10)</f>
        <v>3</v>
      </c>
      <c r="H10" s="125">
        <v>4</v>
      </c>
    </row>
    <row r="11" spans="1:15" s="260" customFormat="1" ht="22.5" x14ac:dyDescent="0.2">
      <c r="B11" s="270" t="s">
        <v>199</v>
      </c>
      <c r="C11" s="266" t="s">
        <v>200</v>
      </c>
      <c r="D11" s="300">
        <f>analüütika!C6</f>
        <v>3</v>
      </c>
      <c r="E11" s="267">
        <f>analüütika!D6</f>
        <v>3</v>
      </c>
      <c r="F11" s="268">
        <f>analüütika!H6</f>
        <v>1</v>
      </c>
      <c r="G11" s="269">
        <f>AVERAGE(D11:F11)</f>
        <v>2.3333333333333335</v>
      </c>
      <c r="H11" s="125">
        <v>4</v>
      </c>
    </row>
    <row r="12" spans="1:15" s="260" customFormat="1" ht="33.75" x14ac:dyDescent="0.2">
      <c r="B12" s="270" t="s">
        <v>207</v>
      </c>
      <c r="C12" s="266" t="s">
        <v>107</v>
      </c>
      <c r="D12" s="300">
        <f>analüütika!C7</f>
        <v>2</v>
      </c>
      <c r="E12" s="267">
        <f>analüütika!D7</f>
        <v>2</v>
      </c>
      <c r="F12" s="268" t="s">
        <v>127</v>
      </c>
      <c r="G12" s="269">
        <f>AVERAGE(D12:F12)</f>
        <v>2</v>
      </c>
      <c r="H12" s="125">
        <v>4</v>
      </c>
    </row>
    <row r="13" spans="1:15" s="260" customFormat="1" x14ac:dyDescent="0.2">
      <c r="B13" s="270" t="s">
        <v>224</v>
      </c>
      <c r="C13" s="266" t="s">
        <v>109</v>
      </c>
      <c r="D13" s="300">
        <f>analüütika!C8</f>
        <v>3</v>
      </c>
      <c r="E13" s="267">
        <f>analüütika!D8</f>
        <v>3</v>
      </c>
      <c r="F13" s="268" t="s">
        <v>452</v>
      </c>
      <c r="G13" s="269">
        <f t="shared" ref="G13:G24" si="0">AVERAGE(D13:F13)</f>
        <v>3</v>
      </c>
      <c r="H13" s="125">
        <v>4</v>
      </c>
    </row>
    <row r="14" spans="1:15" s="260" customFormat="1" x14ac:dyDescent="0.2">
      <c r="B14" s="39" t="s">
        <v>233</v>
      </c>
      <c r="C14" s="271" t="s">
        <v>234</v>
      </c>
      <c r="D14" s="300">
        <f>analüütika!C9</f>
        <v>3</v>
      </c>
      <c r="E14" s="267">
        <f>analüütika!D9</f>
        <v>3</v>
      </c>
      <c r="F14" s="268" t="s">
        <v>452</v>
      </c>
      <c r="G14" s="269">
        <f t="shared" si="0"/>
        <v>3</v>
      </c>
      <c r="H14" s="125">
        <v>4</v>
      </c>
    </row>
    <row r="15" spans="1:15" s="260" customFormat="1" x14ac:dyDescent="0.2">
      <c r="B15" s="39" t="s">
        <v>250</v>
      </c>
      <c r="C15" s="271" t="s">
        <v>251</v>
      </c>
      <c r="D15" s="300">
        <f>analüütika!C10</f>
        <v>4</v>
      </c>
      <c r="E15" s="267">
        <f>analüütika!D10</f>
        <v>4</v>
      </c>
      <c r="F15" s="268">
        <f>analüütika!H10</f>
        <v>4</v>
      </c>
      <c r="G15" s="269">
        <f t="shared" si="0"/>
        <v>4</v>
      </c>
      <c r="H15" s="125">
        <v>4</v>
      </c>
    </row>
    <row r="16" spans="1:15" s="260" customFormat="1" x14ac:dyDescent="0.2">
      <c r="B16" s="39" t="s">
        <v>576</v>
      </c>
      <c r="C16" s="129" t="s">
        <v>577</v>
      </c>
      <c r="D16" s="300">
        <f>analüütika!C11</f>
        <v>2</v>
      </c>
      <c r="E16" s="267">
        <f>analüütika!D11</f>
        <v>2</v>
      </c>
      <c r="F16" s="268">
        <f>analüütika!H11</f>
        <v>1</v>
      </c>
      <c r="G16" s="269">
        <f t="shared" si="0"/>
        <v>1.6666666666666667</v>
      </c>
      <c r="H16" s="125">
        <v>4</v>
      </c>
    </row>
    <row r="17" spans="2:9" x14ac:dyDescent="0.2">
      <c r="B17" s="39" t="s">
        <v>37</v>
      </c>
      <c r="C17" s="129" t="s">
        <v>38</v>
      </c>
      <c r="D17" s="300">
        <f>analüütika!C12</f>
        <v>3</v>
      </c>
      <c r="E17" s="267">
        <f>analüütika!D12</f>
        <v>3</v>
      </c>
      <c r="F17" s="268">
        <f>analüütika!H12</f>
        <v>2</v>
      </c>
      <c r="G17" s="269">
        <f t="shared" si="0"/>
        <v>2.6666666666666665</v>
      </c>
      <c r="H17" s="125">
        <v>4</v>
      </c>
    </row>
    <row r="18" spans="2:9" ht="33.75" x14ac:dyDescent="0.2">
      <c r="B18" s="39" t="s">
        <v>54</v>
      </c>
      <c r="C18" s="129" t="s">
        <v>55</v>
      </c>
      <c r="D18" s="300">
        <f>analüütika!C13</f>
        <v>3</v>
      </c>
      <c r="E18" s="267">
        <f>analüütika!D13</f>
        <v>3</v>
      </c>
      <c r="F18" s="268" t="s">
        <v>452</v>
      </c>
      <c r="G18" s="269">
        <f t="shared" si="0"/>
        <v>3</v>
      </c>
      <c r="H18" s="125">
        <v>4</v>
      </c>
    </row>
    <row r="19" spans="2:9" ht="22.5" x14ac:dyDescent="0.2">
      <c r="B19" s="39" t="s">
        <v>69</v>
      </c>
      <c r="C19" s="129" t="s">
        <v>70</v>
      </c>
      <c r="D19" s="300">
        <f>analüütika!C14</f>
        <v>3</v>
      </c>
      <c r="E19" s="267">
        <f>analüütika!D14</f>
        <v>3</v>
      </c>
      <c r="F19" s="268" t="s">
        <v>452</v>
      </c>
      <c r="G19" s="269">
        <f t="shared" si="0"/>
        <v>3</v>
      </c>
      <c r="H19" s="125">
        <v>4</v>
      </c>
      <c r="I19" s="265" t="s">
        <v>128</v>
      </c>
    </row>
    <row r="20" spans="2:9" x14ac:dyDescent="0.2">
      <c r="B20" s="39" t="s">
        <v>320</v>
      </c>
      <c r="C20" s="129" t="s">
        <v>111</v>
      </c>
      <c r="D20" s="300">
        <f>analüütika!C15</f>
        <v>3</v>
      </c>
      <c r="E20" s="267">
        <f>analüütika!D15</f>
        <v>3</v>
      </c>
      <c r="F20" s="268" t="s">
        <v>452</v>
      </c>
      <c r="G20" s="269">
        <f t="shared" si="0"/>
        <v>3</v>
      </c>
      <c r="H20" s="125">
        <v>4</v>
      </c>
    </row>
    <row r="21" spans="2:9" x14ac:dyDescent="0.2">
      <c r="B21" s="39" t="s">
        <v>328</v>
      </c>
      <c r="C21" s="129" t="s">
        <v>329</v>
      </c>
      <c r="D21" s="300">
        <f>analüütika!C16</f>
        <v>2</v>
      </c>
      <c r="E21" s="267">
        <f>analüütika!D16</f>
        <v>2</v>
      </c>
      <c r="F21" s="268" t="s">
        <v>452</v>
      </c>
      <c r="G21" s="269">
        <f t="shared" si="0"/>
        <v>2</v>
      </c>
      <c r="H21" s="125">
        <v>4</v>
      </c>
    </row>
    <row r="22" spans="2:9" ht="22.5" x14ac:dyDescent="0.2">
      <c r="B22" s="39" t="s">
        <v>345</v>
      </c>
      <c r="C22" s="129" t="s">
        <v>346</v>
      </c>
      <c r="D22" s="300">
        <f>analüütika!C17</f>
        <v>3</v>
      </c>
      <c r="E22" s="267">
        <f>analüütika!D17</f>
        <v>3</v>
      </c>
      <c r="F22" s="268">
        <f>analüütika!H17</f>
        <v>1</v>
      </c>
      <c r="G22" s="269">
        <f t="shared" si="0"/>
        <v>2.3333333333333335</v>
      </c>
      <c r="H22" s="125">
        <v>4</v>
      </c>
    </row>
    <row r="23" spans="2:9" ht="22.5" x14ac:dyDescent="0.2">
      <c r="B23" s="39" t="s">
        <v>365</v>
      </c>
      <c r="C23" s="129" t="s">
        <v>112</v>
      </c>
      <c r="D23" s="300">
        <f>analüütika!C18</f>
        <v>3</v>
      </c>
      <c r="E23" s="267">
        <f>analüütika!D18</f>
        <v>3</v>
      </c>
      <c r="F23" s="268">
        <f>analüütika!H18</f>
        <v>2</v>
      </c>
      <c r="G23" s="269">
        <f t="shared" si="0"/>
        <v>2.6666666666666665</v>
      </c>
      <c r="H23" s="125">
        <v>4</v>
      </c>
    </row>
    <row r="24" spans="2:9" ht="22.5" x14ac:dyDescent="0.2">
      <c r="B24" s="39" t="s">
        <v>168</v>
      </c>
      <c r="C24" s="129" t="s">
        <v>169</v>
      </c>
      <c r="D24" s="300">
        <f>analüütika!C19</f>
        <v>4</v>
      </c>
      <c r="E24" s="267">
        <f>analüütika!D19</f>
        <v>4</v>
      </c>
      <c r="F24" s="268" t="s">
        <v>452</v>
      </c>
      <c r="G24" s="269">
        <f t="shared" si="0"/>
        <v>4</v>
      </c>
      <c r="H24" s="125">
        <v>4</v>
      </c>
    </row>
    <row r="25" spans="2:9" ht="33.75" x14ac:dyDescent="0.2">
      <c r="B25" s="39" t="s">
        <v>176</v>
      </c>
      <c r="C25" s="129" t="s">
        <v>113</v>
      </c>
      <c r="D25" s="300">
        <f>analüütika!C20</f>
        <v>3</v>
      </c>
      <c r="E25" s="267">
        <f>analüütika!D20</f>
        <v>3</v>
      </c>
      <c r="F25" s="268">
        <f>analüütika!H20</f>
        <v>2</v>
      </c>
      <c r="G25" s="269">
        <f>AVERAGE(D25:F25)</f>
        <v>2.6666666666666665</v>
      </c>
      <c r="H25" s="125">
        <v>4</v>
      </c>
    </row>
    <row r="26" spans="2:9" ht="27" customHeight="1" x14ac:dyDescent="0.2">
      <c r="C26" s="161"/>
      <c r="D26" s="128"/>
      <c r="F26" s="272" t="s">
        <v>129</v>
      </c>
      <c r="G26" s="273">
        <f>AVERAGE(G10:G25)</f>
        <v>2.7708333333333335</v>
      </c>
      <c r="H26" s="153"/>
    </row>
    <row r="27" spans="2:9" ht="27" customHeight="1" x14ac:dyDescent="0.2">
      <c r="C27" s="274" t="s">
        <v>130</v>
      </c>
      <c r="D27" s="128"/>
      <c r="F27" s="275"/>
      <c r="G27" s="276"/>
      <c r="H27" s="153"/>
    </row>
    <row r="28" spans="2:9" x14ac:dyDescent="0.2">
      <c r="D28" s="128"/>
      <c r="E28" s="275"/>
      <c r="F28" s="276"/>
    </row>
    <row r="29" spans="2:9" ht="13.5" customHeight="1" x14ac:dyDescent="0.2">
      <c r="B29" s="259" t="s">
        <v>131</v>
      </c>
      <c r="D29" s="128"/>
      <c r="E29" s="128"/>
      <c r="F29" s="128"/>
      <c r="H29" s="265"/>
    </row>
    <row r="30" spans="2:9" ht="13.5" x14ac:dyDescent="0.25">
      <c r="B30" s="277" t="s">
        <v>120</v>
      </c>
      <c r="C30" s="277" t="s">
        <v>132</v>
      </c>
      <c r="D30" s="278" t="s">
        <v>133</v>
      </c>
      <c r="E30" s="278" t="s">
        <v>125</v>
      </c>
      <c r="H30" s="265" t="s">
        <v>134</v>
      </c>
    </row>
    <row r="31" spans="2:9" ht="22.5" x14ac:dyDescent="0.2">
      <c r="B31" s="279" t="s">
        <v>135</v>
      </c>
      <c r="C31" s="280" t="s">
        <v>509</v>
      </c>
      <c r="D31" s="269">
        <f>AVERAGE(D10:F13)</f>
        <v>2.6</v>
      </c>
      <c r="E31" s="281">
        <v>4</v>
      </c>
      <c r="F31" s="282"/>
    </row>
    <row r="32" spans="2:9" ht="22.5" x14ac:dyDescent="0.2">
      <c r="B32" s="279" t="s">
        <v>136</v>
      </c>
      <c r="C32" s="280" t="s">
        <v>232</v>
      </c>
      <c r="D32" s="269">
        <f>AVERAGE(D14:F15)</f>
        <v>3.6</v>
      </c>
      <c r="E32" s="281">
        <v>4</v>
      </c>
    </row>
    <row r="33" spans="2:6" ht="22.5" customHeight="1" x14ac:dyDescent="0.2">
      <c r="B33" s="279" t="s">
        <v>137</v>
      </c>
      <c r="C33" s="280" t="s">
        <v>138</v>
      </c>
      <c r="D33" s="269">
        <f>AVERAGE(D16:F18)</f>
        <v>2.375</v>
      </c>
      <c r="E33" s="281">
        <v>4</v>
      </c>
    </row>
    <row r="34" spans="2:6" x14ac:dyDescent="0.2">
      <c r="B34" s="279" t="s">
        <v>139</v>
      </c>
      <c r="C34" s="280" t="s">
        <v>68</v>
      </c>
      <c r="D34" s="269">
        <f>AVERAGE(D19:F25)</f>
        <v>2.7647058823529411</v>
      </c>
      <c r="E34" s="281">
        <v>4</v>
      </c>
      <c r="F34" s="269"/>
    </row>
    <row r="35" spans="2:6" ht="13.5" customHeight="1" x14ac:dyDescent="0.2">
      <c r="B35" s="384" t="s">
        <v>129</v>
      </c>
      <c r="C35" s="384"/>
      <c r="D35" s="273">
        <f>AVERAGE(D31:D34)</f>
        <v>2.8349264705882353</v>
      </c>
      <c r="F35" s="283"/>
    </row>
    <row r="36" spans="2:6" ht="12.75" customHeight="1" x14ac:dyDescent="0.2">
      <c r="C36" s="284"/>
      <c r="D36" s="285"/>
      <c r="E36" s="286"/>
    </row>
    <row r="37" spans="2:6" x14ac:dyDescent="0.2">
      <c r="C37" s="161"/>
    </row>
    <row r="38" spans="2:6" x14ac:dyDescent="0.2">
      <c r="B38" s="265" t="s">
        <v>140</v>
      </c>
      <c r="C38" s="161"/>
    </row>
    <row r="39" spans="2:6" ht="13.5" customHeight="1" x14ac:dyDescent="0.2">
      <c r="C39" s="161"/>
    </row>
    <row r="40" spans="2:6" x14ac:dyDescent="0.2">
      <c r="C40" s="161"/>
    </row>
    <row r="41" spans="2:6" x14ac:dyDescent="0.2">
      <c r="C41" s="161"/>
    </row>
    <row r="45" spans="2:6" x14ac:dyDescent="0.2">
      <c r="C45" s="265"/>
    </row>
    <row r="54" spans="1:15" ht="14.25" customHeight="1" x14ac:dyDescent="0.2">
      <c r="C54" s="161"/>
    </row>
    <row r="55" spans="1:15" ht="16.5" x14ac:dyDescent="0.2">
      <c r="C55" s="287" t="s">
        <v>141</v>
      </c>
      <c r="D55" s="278" t="s">
        <v>142</v>
      </c>
      <c r="E55" s="278" t="s">
        <v>143</v>
      </c>
      <c r="F55" s="278" t="s">
        <v>144</v>
      </c>
    </row>
    <row r="56" spans="1:15" x14ac:dyDescent="0.2">
      <c r="C56" s="288"/>
      <c r="D56" s="289">
        <f>SUM(D31:D34)</f>
        <v>11.339705882352941</v>
      </c>
      <c r="E56" s="289">
        <f>SUM(E31:E34)</f>
        <v>16</v>
      </c>
      <c r="F56" s="290">
        <f>D56/E56</f>
        <v>0.70873161764705883</v>
      </c>
    </row>
    <row r="59" spans="1:15" s="167" customFormat="1" ht="14.25" customHeight="1" x14ac:dyDescent="0.2">
      <c r="A59" s="211" t="s">
        <v>145</v>
      </c>
      <c r="B59" s="252"/>
      <c r="C59" s="252"/>
      <c r="D59" s="252"/>
      <c r="E59" s="252"/>
      <c r="F59" s="252"/>
      <c r="G59" s="252"/>
      <c r="H59" s="252"/>
      <c r="I59" s="252"/>
      <c r="J59" s="252"/>
      <c r="K59" s="252"/>
      <c r="L59" s="252"/>
      <c r="M59" s="252"/>
      <c r="N59" s="252"/>
      <c r="O59" s="252"/>
    </row>
    <row r="60" spans="1:15" s="167" customFormat="1" ht="14.25" customHeight="1" x14ac:dyDescent="0.2">
      <c r="A60" s="211"/>
      <c r="B60" s="252"/>
      <c r="C60" s="252"/>
      <c r="D60" s="252"/>
      <c r="E60" s="252"/>
      <c r="F60" s="252"/>
      <c r="G60" s="252"/>
      <c r="H60" s="252"/>
      <c r="I60" s="252"/>
      <c r="J60" s="252"/>
      <c r="K60" s="252"/>
      <c r="L60" s="252"/>
      <c r="M60" s="252"/>
      <c r="N60" s="252"/>
      <c r="O60" s="252"/>
    </row>
    <row r="61" spans="1:15" ht="13.5" customHeight="1" x14ac:dyDescent="0.2">
      <c r="B61" s="385"/>
      <c r="C61" s="385"/>
      <c r="D61" s="385"/>
      <c r="E61" s="385"/>
      <c r="F61" s="385"/>
      <c r="G61" s="385"/>
      <c r="H61" s="385"/>
      <c r="I61" s="385"/>
      <c r="J61" s="385"/>
    </row>
    <row r="62" spans="1:15" ht="14.25" customHeight="1" x14ac:dyDescent="0.2">
      <c r="B62" s="385"/>
      <c r="C62" s="385"/>
      <c r="D62" s="385"/>
      <c r="E62" s="385"/>
      <c r="F62" s="385"/>
      <c r="G62" s="385"/>
      <c r="H62" s="385"/>
      <c r="I62" s="385"/>
      <c r="J62" s="385"/>
    </row>
    <row r="63" spans="1:15" ht="16.5" customHeight="1" x14ac:dyDescent="0.2">
      <c r="B63" s="385"/>
      <c r="C63" s="385"/>
      <c r="D63" s="385"/>
      <c r="E63" s="385"/>
      <c r="F63" s="385"/>
      <c r="G63" s="385"/>
      <c r="H63" s="385"/>
      <c r="I63" s="385"/>
      <c r="J63" s="385"/>
    </row>
    <row r="64" spans="1:15" ht="13.5" customHeight="1" x14ac:dyDescent="0.2">
      <c r="B64" s="385"/>
      <c r="C64" s="385"/>
      <c r="D64" s="385"/>
      <c r="E64" s="385"/>
      <c r="F64" s="385"/>
      <c r="G64" s="385"/>
      <c r="H64" s="385"/>
      <c r="I64" s="385"/>
      <c r="J64" s="385"/>
    </row>
    <row r="65" spans="2:10" ht="13.5" customHeight="1" x14ac:dyDescent="0.2">
      <c r="B65" s="385"/>
      <c r="C65" s="385"/>
      <c r="D65" s="385"/>
      <c r="E65" s="385"/>
      <c r="F65" s="385"/>
      <c r="G65" s="385"/>
      <c r="H65" s="385"/>
      <c r="I65" s="385"/>
      <c r="J65" s="385"/>
    </row>
    <row r="66" spans="2:10" ht="13.5" customHeight="1" x14ac:dyDescent="0.2">
      <c r="B66" s="385"/>
      <c r="C66" s="385"/>
      <c r="D66" s="385"/>
      <c r="E66" s="385"/>
      <c r="F66" s="385"/>
      <c r="G66" s="385"/>
      <c r="H66" s="385"/>
      <c r="I66" s="385"/>
      <c r="J66" s="385"/>
    </row>
    <row r="67" spans="2:10" ht="13.5" customHeight="1" x14ac:dyDescent="0.2">
      <c r="B67" s="291"/>
      <c r="C67" s="292"/>
      <c r="E67" s="153"/>
      <c r="F67" s="153"/>
    </row>
    <row r="68" spans="2:10" x14ac:dyDescent="0.2">
      <c r="C68" s="293"/>
    </row>
  </sheetData>
  <mergeCells count="6">
    <mergeCell ref="B35:C35"/>
    <mergeCell ref="B61:J66"/>
    <mergeCell ref="B1:O1"/>
    <mergeCell ref="C4:F4"/>
    <mergeCell ref="C5:F5"/>
    <mergeCell ref="C6:F6"/>
  </mergeCells>
  <phoneticPr fontId="35" type="noConversion"/>
  <conditionalFormatting sqref="G10:G25">
    <cfRule type="cellIs" dxfId="8" priority="1" stopIfTrue="1" operator="lessThan">
      <formula>2.2</formula>
    </cfRule>
    <cfRule type="cellIs" dxfId="7" priority="2" stopIfTrue="1" operator="between">
      <formula>2.2</formula>
      <formula>3.1</formula>
    </cfRule>
    <cfRule type="cellIs" dxfId="6" priority="3" stopIfTrue="1" operator="greaterThanOrEqual">
      <formula>3.2</formula>
    </cfRule>
  </conditionalFormatting>
  <conditionalFormatting sqref="G26">
    <cfRule type="cellIs" dxfId="5" priority="4" stopIfTrue="1" operator="lessThan">
      <formula>2.2</formula>
    </cfRule>
    <cfRule type="cellIs" dxfId="4" priority="5" stopIfTrue="1" operator="between">
      <formula>2.2</formula>
      <formula>3.1</formula>
    </cfRule>
    <cfRule type="cellIs" dxfId="3" priority="6" stopIfTrue="1" operator="greaterThanOrEqual">
      <formula>3.2</formula>
    </cfRule>
  </conditionalFormatting>
  <conditionalFormatting sqref="D31:D35">
    <cfRule type="cellIs" dxfId="2" priority="7" stopIfTrue="1" operator="lessThan">
      <formula>2.2</formula>
    </cfRule>
    <cfRule type="cellIs" dxfId="1" priority="8" stopIfTrue="1" operator="between">
      <formula>2.2</formula>
      <formula>3.1</formula>
    </cfRule>
    <cfRule type="cellIs" dxfId="0" priority="9" stopIfTrue="1" operator="greaterThanOrEqual">
      <formula>3.2</formula>
    </cfRule>
  </conditionalFormatting>
  <pageMargins left="0.7" right="0.7" top="0.75" bottom="0.75" header="0.51180555555555551" footer="0.51180555555555551"/>
  <pageSetup paperSize="8" scale="83" firstPageNumber="0" orientation="portrait" horizontalDpi="300" verticalDpi="300"/>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A1:G13"/>
  <sheetViews>
    <sheetView workbookViewId="0"/>
  </sheetViews>
  <sheetFormatPr defaultRowHeight="12.75" x14ac:dyDescent="0.2"/>
  <cols>
    <col min="1" max="1" width="3" style="1" customWidth="1"/>
    <col min="2" max="2" width="4.85546875" style="1" customWidth="1"/>
    <col min="3" max="3" width="25.85546875" style="1" customWidth="1"/>
    <col min="4" max="4" width="37.140625" style="1" customWidth="1"/>
    <col min="5" max="5" width="32.85546875" style="1" customWidth="1"/>
    <col min="6" max="7" width="13" style="1" customWidth="1"/>
    <col min="8" max="16384" width="9.140625" style="1"/>
  </cols>
  <sheetData>
    <row r="1" spans="1:7" ht="18" x14ac:dyDescent="0.2">
      <c r="A1" s="294" t="s">
        <v>146</v>
      </c>
    </row>
    <row r="2" spans="1:7" ht="14.25" customHeight="1" x14ac:dyDescent="0.2">
      <c r="A2" s="294"/>
    </row>
    <row r="3" spans="1:7" ht="19.5" customHeight="1" x14ac:dyDescent="0.2">
      <c r="B3" s="295" t="s">
        <v>502</v>
      </c>
      <c r="C3" s="295" t="s">
        <v>147</v>
      </c>
      <c r="D3" s="295" t="s">
        <v>148</v>
      </c>
      <c r="E3" s="295" t="s">
        <v>149</v>
      </c>
      <c r="F3" s="295" t="s">
        <v>150</v>
      </c>
      <c r="G3" s="295" t="s">
        <v>151</v>
      </c>
    </row>
    <row r="4" spans="1:7" ht="19.5" customHeight="1" x14ac:dyDescent="0.2">
      <c r="B4" s="296">
        <v>1</v>
      </c>
      <c r="C4" s="296"/>
      <c r="D4" s="297"/>
      <c r="E4" s="297"/>
      <c r="F4" s="297"/>
      <c r="G4" s="297"/>
    </row>
    <row r="5" spans="1:7" ht="19.5" customHeight="1" x14ac:dyDescent="0.2">
      <c r="B5" s="296">
        <v>2</v>
      </c>
      <c r="C5" s="296"/>
      <c r="D5" s="297"/>
      <c r="E5" s="297"/>
      <c r="F5" s="297"/>
      <c r="G5" s="297"/>
    </row>
    <row r="6" spans="1:7" ht="19.5" customHeight="1" x14ac:dyDescent="0.2">
      <c r="B6" s="296">
        <v>3</v>
      </c>
      <c r="C6" s="296"/>
      <c r="D6" s="297"/>
      <c r="E6" s="297"/>
      <c r="F6" s="297"/>
      <c r="G6" s="297"/>
    </row>
    <row r="7" spans="1:7" ht="19.5" customHeight="1" x14ac:dyDescent="0.2">
      <c r="B7" s="296">
        <v>4</v>
      </c>
      <c r="C7" s="296"/>
      <c r="D7" s="297"/>
      <c r="E7" s="297"/>
      <c r="F7" s="297"/>
      <c r="G7" s="297"/>
    </row>
    <row r="8" spans="1:7" ht="19.5" customHeight="1" x14ac:dyDescent="0.2">
      <c r="B8" s="296">
        <v>5</v>
      </c>
      <c r="C8" s="296"/>
      <c r="D8" s="297"/>
      <c r="E8" s="297"/>
      <c r="F8" s="297"/>
      <c r="G8" s="297"/>
    </row>
    <row r="9" spans="1:7" ht="19.5" customHeight="1" x14ac:dyDescent="0.2">
      <c r="B9" s="296">
        <v>6</v>
      </c>
      <c r="C9" s="296"/>
      <c r="D9" s="297"/>
      <c r="E9" s="297"/>
      <c r="F9" s="297"/>
      <c r="G9" s="297"/>
    </row>
    <row r="10" spans="1:7" ht="19.5" customHeight="1" x14ac:dyDescent="0.2">
      <c r="B10" s="296">
        <v>7</v>
      </c>
      <c r="C10" s="296"/>
      <c r="D10" s="297"/>
      <c r="E10" s="297"/>
      <c r="F10" s="297"/>
      <c r="G10" s="297"/>
    </row>
    <row r="11" spans="1:7" ht="19.5" customHeight="1" x14ac:dyDescent="0.2">
      <c r="B11" s="296"/>
      <c r="C11" s="296"/>
      <c r="D11" s="297"/>
      <c r="E11" s="297"/>
      <c r="F11" s="297"/>
      <c r="G11" s="297"/>
    </row>
    <row r="12" spans="1:7" ht="19.5" customHeight="1" x14ac:dyDescent="0.2">
      <c r="B12" s="296"/>
      <c r="C12" s="296"/>
      <c r="D12" s="297"/>
      <c r="E12" s="297"/>
      <c r="F12" s="297"/>
      <c r="G12" s="297"/>
    </row>
    <row r="13" spans="1:7" ht="19.5" customHeight="1" x14ac:dyDescent="0.2">
      <c r="B13" s="296"/>
      <c r="C13" s="296"/>
      <c r="D13" s="297"/>
      <c r="E13" s="297"/>
      <c r="F13" s="297"/>
      <c r="G13" s="297"/>
    </row>
  </sheetData>
  <sheetProtection selectLockedCells="1" selectUnlockedCells="1"/>
  <phoneticPr fontId="35" type="noConversion"/>
  <pageMargins left="0.7" right="0.7" top="0.75" bottom="0.75" header="0.51180555555555551" footer="0.51180555555555551"/>
  <pageSetup paperSize="9" firstPageNumber="0"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A1:H176"/>
  <sheetViews>
    <sheetView zoomScaleSheetLayoutView="70" workbookViewId="0">
      <pane ySplit="2" topLeftCell="A66" activePane="bottomLeft" state="frozen"/>
      <selection pane="bottomLeft"/>
    </sheetView>
  </sheetViews>
  <sheetFormatPr defaultRowHeight="11.25" outlineLevelRow="1" x14ac:dyDescent="0.2"/>
  <cols>
    <col min="1" max="1" width="2.5703125" style="14" customWidth="1"/>
    <col min="2" max="2" width="24.85546875" style="14" customWidth="1"/>
    <col min="3" max="3" width="3.85546875" style="15" customWidth="1"/>
    <col min="4" max="4" width="38.140625" style="16" customWidth="1"/>
    <col min="5" max="5" width="8.7109375" style="17" customWidth="1"/>
    <col min="6" max="6" width="53.85546875" style="18" customWidth="1"/>
    <col min="7" max="7" width="52.5703125" style="19" customWidth="1"/>
    <col min="8" max="8" width="13.28515625" style="20" customWidth="1"/>
    <col min="9" max="16384" width="9.140625" style="20"/>
  </cols>
  <sheetData>
    <row r="1" spans="1:7" ht="18" x14ac:dyDescent="0.2">
      <c r="A1" s="21" t="s">
        <v>501</v>
      </c>
      <c r="B1" s="22"/>
      <c r="C1" s="23"/>
    </row>
    <row r="2" spans="1:7" s="29" customFormat="1" ht="12.75" x14ac:dyDescent="0.2">
      <c r="A2" s="24" t="s">
        <v>502</v>
      </c>
      <c r="B2" s="24" t="s">
        <v>503</v>
      </c>
      <c r="C2" s="25"/>
      <c r="D2" s="26" t="s">
        <v>504</v>
      </c>
      <c r="E2" s="27"/>
      <c r="F2" s="26" t="s">
        <v>505</v>
      </c>
      <c r="G2" s="28" t="s">
        <v>506</v>
      </c>
    </row>
    <row r="3" spans="1:7" s="34" customFormat="1" ht="36.75" customHeight="1" x14ac:dyDescent="0.2">
      <c r="A3" s="30">
        <v>1</v>
      </c>
      <c r="B3" s="31" t="s">
        <v>507</v>
      </c>
      <c r="C3" s="32" t="s">
        <v>508</v>
      </c>
      <c r="D3" s="33" t="s">
        <v>509</v>
      </c>
      <c r="E3" s="17"/>
      <c r="G3" s="35" t="s">
        <v>510</v>
      </c>
    </row>
    <row r="4" spans="1:7" s="34" customFormat="1" x14ac:dyDescent="0.2">
      <c r="A4" s="36"/>
      <c r="B4" s="18"/>
      <c r="C4" s="32"/>
      <c r="D4" s="37"/>
      <c r="E4" s="17" t="s">
        <v>511</v>
      </c>
      <c r="F4" s="38" t="s">
        <v>512</v>
      </c>
    </row>
    <row r="5" spans="1:7" s="34" customFormat="1" ht="57" hidden="1" customHeight="1" outlineLevel="1" x14ac:dyDescent="0.2">
      <c r="A5" s="36"/>
      <c r="B5" s="18"/>
      <c r="C5" s="32"/>
      <c r="D5" s="37"/>
      <c r="E5" s="17"/>
      <c r="F5" s="38"/>
      <c r="G5" s="19" t="s">
        <v>513</v>
      </c>
    </row>
    <row r="6" spans="1:7" s="34" customFormat="1" ht="27.75" customHeight="1" collapsed="1" x14ac:dyDescent="0.2">
      <c r="A6" s="36"/>
      <c r="B6" s="18"/>
      <c r="C6" s="32"/>
      <c r="D6" s="37"/>
      <c r="E6" s="17" t="s">
        <v>514</v>
      </c>
      <c r="F6" s="38" t="s">
        <v>515</v>
      </c>
    </row>
    <row r="7" spans="1:7" s="34" customFormat="1" ht="36.75" hidden="1" customHeight="1" outlineLevel="1" x14ac:dyDescent="0.2">
      <c r="A7" s="36"/>
      <c r="B7" s="18"/>
      <c r="C7" s="32"/>
      <c r="D7" s="37"/>
      <c r="E7" s="17"/>
      <c r="F7" s="38"/>
      <c r="G7" s="19" t="s">
        <v>516</v>
      </c>
    </row>
    <row r="8" spans="1:7" s="34" customFormat="1" collapsed="1" x14ac:dyDescent="0.2">
      <c r="A8" s="36"/>
      <c r="B8" s="18"/>
      <c r="C8" s="32"/>
      <c r="D8" s="37"/>
      <c r="E8" s="17" t="s">
        <v>517</v>
      </c>
      <c r="F8" s="38" t="s">
        <v>518</v>
      </c>
      <c r="G8" s="19"/>
    </row>
    <row r="9" spans="1:7" s="34" customFormat="1" ht="50.25" hidden="1" customHeight="1" outlineLevel="1" x14ac:dyDescent="0.2">
      <c r="A9" s="36"/>
      <c r="B9" s="18"/>
      <c r="C9" s="32"/>
      <c r="D9" s="37"/>
      <c r="G9" s="19" t="s">
        <v>519</v>
      </c>
    </row>
    <row r="10" spans="1:7" s="34" customFormat="1" ht="22.5" collapsed="1" x14ac:dyDescent="0.2">
      <c r="A10" s="36"/>
      <c r="B10" s="18"/>
      <c r="C10" s="32"/>
      <c r="D10" s="37"/>
      <c r="E10" s="17" t="s">
        <v>520</v>
      </c>
      <c r="F10" s="38" t="s">
        <v>521</v>
      </c>
    </row>
    <row r="11" spans="1:7" s="34" customFormat="1" ht="52.5" hidden="1" customHeight="1" outlineLevel="1" x14ac:dyDescent="0.2">
      <c r="A11" s="36"/>
      <c r="B11" s="18"/>
      <c r="C11" s="32"/>
      <c r="D11" s="37"/>
      <c r="E11" s="17"/>
      <c r="F11" s="38"/>
      <c r="G11" s="19" t="s">
        <v>522</v>
      </c>
    </row>
    <row r="12" spans="1:7" s="34" customFormat="1" ht="33.75" collapsed="1" x14ac:dyDescent="0.2">
      <c r="A12" s="36"/>
      <c r="B12" s="18"/>
      <c r="C12" s="32"/>
      <c r="D12" s="37"/>
      <c r="E12" s="39" t="s">
        <v>523</v>
      </c>
      <c r="F12" s="38" t="s">
        <v>524</v>
      </c>
    </row>
    <row r="13" spans="1:7" s="34" customFormat="1" ht="22.5" hidden="1" outlineLevel="1" x14ac:dyDescent="0.2">
      <c r="A13" s="36"/>
      <c r="B13" s="18"/>
      <c r="C13" s="32"/>
      <c r="D13" s="37"/>
      <c r="E13" s="17"/>
      <c r="F13" s="38"/>
      <c r="G13" s="19" t="s">
        <v>525</v>
      </c>
    </row>
    <row r="14" spans="1:7" s="34" customFormat="1" ht="35.25" customHeight="1" collapsed="1" x14ac:dyDescent="0.2">
      <c r="A14" s="36"/>
      <c r="B14" s="18"/>
      <c r="C14" s="32"/>
      <c r="D14" s="37"/>
      <c r="E14" s="17" t="s">
        <v>526</v>
      </c>
      <c r="F14" s="38" t="s">
        <v>527</v>
      </c>
      <c r="G14" s="19"/>
    </row>
    <row r="15" spans="1:7" s="34" customFormat="1" ht="56.25" hidden="1" outlineLevel="1" x14ac:dyDescent="0.2">
      <c r="A15" s="36"/>
      <c r="B15" s="18"/>
      <c r="C15" s="32"/>
      <c r="D15" s="37"/>
      <c r="E15" s="17"/>
      <c r="F15" s="38"/>
      <c r="G15" s="19" t="s">
        <v>528</v>
      </c>
    </row>
    <row r="16" spans="1:7" s="34" customFormat="1" ht="22.5" collapsed="1" x14ac:dyDescent="0.2">
      <c r="A16" s="36"/>
      <c r="B16" s="18"/>
      <c r="C16" s="32"/>
      <c r="D16" s="37"/>
      <c r="E16" s="17" t="s">
        <v>529</v>
      </c>
      <c r="F16" s="38" t="s">
        <v>530</v>
      </c>
    </row>
    <row r="17" spans="1:8" s="34" customFormat="1" ht="70.5" hidden="1" customHeight="1" outlineLevel="1" x14ac:dyDescent="0.2">
      <c r="A17" s="36"/>
      <c r="B17" s="18"/>
      <c r="C17" s="32"/>
      <c r="D17" s="37"/>
      <c r="E17" s="17"/>
      <c r="F17" s="38"/>
      <c r="G17" s="40" t="s">
        <v>192</v>
      </c>
    </row>
    <row r="18" spans="1:8" s="34" customFormat="1" ht="22.5" collapsed="1" x14ac:dyDescent="0.2">
      <c r="A18" s="36"/>
      <c r="B18" s="18"/>
      <c r="C18" s="32"/>
      <c r="D18" s="37"/>
      <c r="E18" s="17" t="s">
        <v>193</v>
      </c>
      <c r="F18" s="41" t="s">
        <v>194</v>
      </c>
      <c r="G18" s="42"/>
    </row>
    <row r="19" spans="1:8" s="34" customFormat="1" ht="72" hidden="1" customHeight="1" outlineLevel="1" x14ac:dyDescent="0.2">
      <c r="A19" s="36"/>
      <c r="B19" s="18"/>
      <c r="C19" s="32"/>
      <c r="D19" s="37"/>
      <c r="E19" s="17"/>
      <c r="F19" s="43"/>
      <c r="G19" s="44" t="s">
        <v>195</v>
      </c>
    </row>
    <row r="20" spans="1:8" s="34" customFormat="1" collapsed="1" x14ac:dyDescent="0.2">
      <c r="A20" s="36"/>
      <c r="B20" s="18"/>
      <c r="C20" s="32"/>
      <c r="D20" s="37"/>
      <c r="E20" s="17" t="s">
        <v>196</v>
      </c>
      <c r="F20" s="41" t="s">
        <v>197</v>
      </c>
      <c r="G20" s="45"/>
    </row>
    <row r="21" spans="1:8" s="34" customFormat="1" ht="46.5" hidden="1" customHeight="1" outlineLevel="1" x14ac:dyDescent="0.2">
      <c r="A21" s="36"/>
      <c r="B21" s="18"/>
      <c r="C21" s="32"/>
      <c r="D21" s="37"/>
      <c r="E21" s="17"/>
      <c r="F21" s="46"/>
      <c r="G21" s="47" t="s">
        <v>198</v>
      </c>
    </row>
    <row r="22" spans="1:8" s="34" customFormat="1" collapsed="1" x14ac:dyDescent="0.2">
      <c r="A22" s="36"/>
      <c r="B22" s="18"/>
      <c r="C22" s="32"/>
      <c r="D22" s="37"/>
      <c r="E22" s="17"/>
      <c r="F22" s="46"/>
      <c r="G22" s="45"/>
    </row>
    <row r="23" spans="1:8" s="34" customFormat="1" ht="22.5" x14ac:dyDescent="0.2">
      <c r="A23" s="36"/>
      <c r="B23" s="18"/>
      <c r="C23" s="32" t="s">
        <v>199</v>
      </c>
      <c r="D23" s="48" t="s">
        <v>200</v>
      </c>
      <c r="E23" s="17"/>
      <c r="F23" s="49"/>
      <c r="G23" s="50"/>
    </row>
    <row r="24" spans="1:8" s="34" customFormat="1" x14ac:dyDescent="0.2">
      <c r="A24" s="36"/>
      <c r="B24" s="18"/>
      <c r="C24" s="32"/>
      <c r="D24" s="37"/>
      <c r="E24" s="17" t="s">
        <v>201</v>
      </c>
      <c r="F24" s="38" t="s">
        <v>202</v>
      </c>
      <c r="G24" s="47"/>
    </row>
    <row r="25" spans="1:8" s="34" customFormat="1" ht="87" hidden="1" customHeight="1" outlineLevel="1" x14ac:dyDescent="0.2">
      <c r="A25" s="14"/>
      <c r="B25" s="51"/>
      <c r="C25" s="32"/>
      <c r="D25" s="37"/>
      <c r="E25" s="17"/>
      <c r="F25" s="38"/>
      <c r="G25" s="19" t="s">
        <v>203</v>
      </c>
    </row>
    <row r="26" spans="1:8" s="34" customFormat="1" collapsed="1" x14ac:dyDescent="0.2">
      <c r="A26" s="36"/>
      <c r="B26" s="18"/>
      <c r="C26" s="32"/>
      <c r="D26" s="37"/>
      <c r="E26" s="17" t="s">
        <v>204</v>
      </c>
      <c r="F26" s="38" t="s">
        <v>205</v>
      </c>
    </row>
    <row r="27" spans="1:8" s="34" customFormat="1" ht="22.5" hidden="1" outlineLevel="1" x14ac:dyDescent="0.2">
      <c r="A27" s="36"/>
      <c r="B27" s="18"/>
      <c r="C27" s="32"/>
      <c r="D27" s="37"/>
      <c r="E27" s="17"/>
      <c r="G27" s="47" t="s">
        <v>206</v>
      </c>
    </row>
    <row r="28" spans="1:8" s="34" customFormat="1" collapsed="1" x14ac:dyDescent="0.2">
      <c r="A28" s="36"/>
      <c r="B28" s="18"/>
      <c r="C28" s="32"/>
      <c r="D28" s="37"/>
      <c r="E28" s="17"/>
      <c r="F28" s="16"/>
      <c r="G28" s="19"/>
    </row>
    <row r="29" spans="1:8" s="34" customFormat="1" ht="47.25" customHeight="1" x14ac:dyDescent="0.2">
      <c r="A29" s="36"/>
      <c r="B29" s="18"/>
      <c r="C29" s="32" t="s">
        <v>207</v>
      </c>
      <c r="D29" s="48" t="s">
        <v>208</v>
      </c>
      <c r="E29" s="17"/>
      <c r="G29" s="35"/>
      <c r="H29" s="52"/>
    </row>
    <row r="30" spans="1:8" s="34" customFormat="1" ht="22.5" x14ac:dyDescent="0.2">
      <c r="A30" s="36"/>
      <c r="B30" s="18"/>
      <c r="C30" s="32"/>
      <c r="D30" s="37"/>
      <c r="E30" s="17" t="s">
        <v>209</v>
      </c>
      <c r="F30" s="38" t="s">
        <v>210</v>
      </c>
      <c r="G30" s="19"/>
    </row>
    <row r="31" spans="1:8" s="34" customFormat="1" ht="55.5" hidden="1" customHeight="1" outlineLevel="1" x14ac:dyDescent="0.2">
      <c r="A31" s="36"/>
      <c r="B31" s="18"/>
      <c r="C31" s="32"/>
      <c r="D31" s="37"/>
      <c r="E31" s="17"/>
      <c r="F31" s="38"/>
      <c r="G31" s="47" t="s">
        <v>211</v>
      </c>
    </row>
    <row r="32" spans="1:8" s="34" customFormat="1" ht="63" customHeight="1" collapsed="1" x14ac:dyDescent="0.2">
      <c r="A32" s="36"/>
      <c r="B32" s="18"/>
      <c r="C32" s="32"/>
      <c r="D32" s="37"/>
      <c r="E32" s="17" t="s">
        <v>212</v>
      </c>
      <c r="F32" s="41" t="s">
        <v>213</v>
      </c>
      <c r="G32" s="47"/>
    </row>
    <row r="33" spans="1:7" s="34" customFormat="1" ht="60.75" hidden="1" customHeight="1" outlineLevel="1" x14ac:dyDescent="0.2">
      <c r="A33" s="14"/>
      <c r="B33" s="51"/>
      <c r="C33" s="32"/>
      <c r="D33" s="37"/>
      <c r="E33" s="17"/>
      <c r="F33" s="41"/>
      <c r="G33" s="53" t="s">
        <v>214</v>
      </c>
    </row>
    <row r="34" spans="1:7" s="34" customFormat="1" ht="23.25" customHeight="1" collapsed="1" x14ac:dyDescent="0.2">
      <c r="A34" s="36"/>
      <c r="B34" s="18"/>
      <c r="C34" s="32"/>
      <c r="D34" s="37"/>
      <c r="E34" s="39" t="s">
        <v>215</v>
      </c>
      <c r="F34" s="38" t="s">
        <v>216</v>
      </c>
    </row>
    <row r="35" spans="1:7" s="34" customFormat="1" ht="38.25" hidden="1" customHeight="1" outlineLevel="1" x14ac:dyDescent="0.2">
      <c r="A35" s="36"/>
      <c r="B35" s="18"/>
      <c r="C35" s="32"/>
      <c r="D35" s="37"/>
      <c r="E35" s="17"/>
      <c r="F35" s="54"/>
      <c r="G35" s="19" t="s">
        <v>217</v>
      </c>
    </row>
    <row r="36" spans="1:7" s="34" customFormat="1" ht="26.25" customHeight="1" collapsed="1" x14ac:dyDescent="0.2">
      <c r="A36" s="36"/>
      <c r="B36" s="18"/>
      <c r="C36" s="32"/>
      <c r="D36" s="37"/>
      <c r="E36" s="17" t="s">
        <v>218</v>
      </c>
      <c r="F36" s="41" t="s">
        <v>219</v>
      </c>
      <c r="G36" s="47"/>
    </row>
    <row r="37" spans="1:7" s="34" customFormat="1" ht="49.5" hidden="1" customHeight="1" outlineLevel="1" x14ac:dyDescent="0.2">
      <c r="A37" s="36"/>
      <c r="B37" s="18"/>
      <c r="C37" s="32"/>
      <c r="D37" s="37"/>
      <c r="E37" s="17"/>
      <c r="F37" s="41"/>
      <c r="G37" s="47" t="s">
        <v>220</v>
      </c>
    </row>
    <row r="38" spans="1:7" s="34" customFormat="1" ht="25.5" customHeight="1" collapsed="1" x14ac:dyDescent="0.2">
      <c r="A38" s="36"/>
      <c r="B38" s="18"/>
      <c r="C38" s="32"/>
      <c r="D38" s="37"/>
      <c r="E38" s="17" t="s">
        <v>221</v>
      </c>
      <c r="F38" s="55" t="s">
        <v>222</v>
      </c>
      <c r="G38" s="56"/>
    </row>
    <row r="39" spans="1:7" s="34" customFormat="1" ht="33.75" hidden="1" outlineLevel="1" x14ac:dyDescent="0.2">
      <c r="A39" s="36"/>
      <c r="B39" s="18"/>
      <c r="C39" s="32"/>
      <c r="D39" s="37"/>
      <c r="F39" s="57"/>
      <c r="G39" s="56" t="s">
        <v>223</v>
      </c>
    </row>
    <row r="40" spans="1:7" s="34" customFormat="1" collapsed="1" x14ac:dyDescent="0.2">
      <c r="A40" s="36"/>
      <c r="B40" s="18"/>
      <c r="C40" s="32"/>
      <c r="D40" s="37"/>
      <c r="E40" s="17"/>
      <c r="F40" s="58"/>
      <c r="G40" s="53"/>
    </row>
    <row r="41" spans="1:7" s="34" customFormat="1" ht="22.5" x14ac:dyDescent="0.2">
      <c r="A41" s="36"/>
      <c r="B41" s="18"/>
      <c r="C41" s="32" t="s">
        <v>224</v>
      </c>
      <c r="D41" s="48" t="s">
        <v>225</v>
      </c>
      <c r="E41" s="17"/>
      <c r="G41" s="35"/>
    </row>
    <row r="42" spans="1:7" s="34" customFormat="1" ht="22.5" x14ac:dyDescent="0.2">
      <c r="A42" s="36"/>
      <c r="B42" s="18"/>
      <c r="C42" s="32"/>
      <c r="D42" s="37"/>
      <c r="E42" s="39" t="s">
        <v>226</v>
      </c>
      <c r="F42" s="41" t="s">
        <v>227</v>
      </c>
    </row>
    <row r="43" spans="1:7" s="34" customFormat="1" ht="33.75" hidden="1" outlineLevel="1" x14ac:dyDescent="0.2">
      <c r="A43" s="14"/>
      <c r="B43" s="51"/>
      <c r="C43" s="32"/>
      <c r="D43" s="37"/>
      <c r="E43" s="17"/>
      <c r="G43" s="50" t="s">
        <v>228</v>
      </c>
    </row>
    <row r="44" spans="1:7" s="34" customFormat="1" ht="36" customHeight="1" collapsed="1" x14ac:dyDescent="0.2">
      <c r="A44" s="36"/>
      <c r="B44" s="18"/>
      <c r="C44" s="32"/>
      <c r="D44" s="42"/>
      <c r="E44" s="59" t="s">
        <v>229</v>
      </c>
      <c r="F44" s="41" t="s">
        <v>230</v>
      </c>
      <c r="G44" s="47"/>
    </row>
    <row r="45" spans="1:7" s="34" customFormat="1" ht="54.75" hidden="1" customHeight="1" outlineLevel="1" x14ac:dyDescent="0.2">
      <c r="A45" s="36"/>
      <c r="B45" s="18"/>
      <c r="C45" s="32"/>
      <c r="D45" s="42"/>
      <c r="E45" s="59"/>
      <c r="F45" s="37"/>
      <c r="G45" s="47" t="s">
        <v>231</v>
      </c>
    </row>
    <row r="46" spans="1:7" s="34" customFormat="1" ht="11.25" customHeight="1" collapsed="1" x14ac:dyDescent="0.2">
      <c r="A46" s="36"/>
      <c r="B46" s="18"/>
      <c r="C46" s="32"/>
      <c r="D46" s="42"/>
      <c r="E46" s="59"/>
      <c r="F46" s="37"/>
      <c r="G46" s="47"/>
    </row>
    <row r="47" spans="1:7" s="34" customFormat="1" ht="33.75" x14ac:dyDescent="0.2">
      <c r="A47" s="30">
        <v>2</v>
      </c>
      <c r="B47" s="31" t="s">
        <v>232</v>
      </c>
      <c r="D47" s="42"/>
      <c r="E47" s="17"/>
      <c r="G47" s="35"/>
    </row>
    <row r="48" spans="1:7" s="34" customFormat="1" x14ac:dyDescent="0.2">
      <c r="A48" s="60"/>
      <c r="B48" s="61"/>
      <c r="C48" s="32" t="s">
        <v>233</v>
      </c>
      <c r="D48" s="48" t="s">
        <v>234</v>
      </c>
      <c r="E48" s="17"/>
      <c r="F48" s="62"/>
      <c r="G48" s="63"/>
    </row>
    <row r="49" spans="1:7" s="34" customFormat="1" ht="33.75" x14ac:dyDescent="0.2">
      <c r="A49" s="60"/>
      <c r="B49" s="61"/>
      <c r="C49" s="32"/>
      <c r="D49" s="37"/>
      <c r="E49" s="17" t="s">
        <v>235</v>
      </c>
      <c r="F49" s="64" t="s">
        <v>236</v>
      </c>
      <c r="G49" s="63"/>
    </row>
    <row r="50" spans="1:7" s="34" customFormat="1" ht="45" hidden="1" outlineLevel="1" x14ac:dyDescent="0.2">
      <c r="A50" s="60"/>
      <c r="B50" s="61"/>
      <c r="C50" s="32"/>
      <c r="D50" s="37"/>
      <c r="E50" s="17"/>
      <c r="F50" s="64"/>
      <c r="G50" s="56" t="s">
        <v>237</v>
      </c>
    </row>
    <row r="51" spans="1:7" s="34" customFormat="1" collapsed="1" x14ac:dyDescent="0.2">
      <c r="A51" s="60"/>
      <c r="B51" s="61"/>
      <c r="C51" s="32"/>
      <c r="D51" s="37"/>
      <c r="E51" s="17" t="s">
        <v>238</v>
      </c>
      <c r="F51" s="55" t="s">
        <v>239</v>
      </c>
      <c r="G51" s="49"/>
    </row>
    <row r="52" spans="1:7" s="34" customFormat="1" ht="22.5" hidden="1" outlineLevel="1" x14ac:dyDescent="0.2">
      <c r="A52" s="60"/>
      <c r="B52" s="61"/>
      <c r="C52" s="32"/>
      <c r="D52" s="37"/>
      <c r="E52" s="17"/>
      <c r="F52" s="55"/>
      <c r="G52" s="65" t="s">
        <v>240</v>
      </c>
    </row>
    <row r="53" spans="1:7" s="34" customFormat="1" collapsed="1" x14ac:dyDescent="0.2">
      <c r="A53" s="60"/>
      <c r="B53" s="61"/>
      <c r="C53" s="32"/>
      <c r="D53" s="37"/>
      <c r="E53" s="17" t="s">
        <v>241</v>
      </c>
      <c r="F53" s="66" t="s">
        <v>242</v>
      </c>
      <c r="G53" s="65"/>
    </row>
    <row r="54" spans="1:7" s="34" customFormat="1" ht="22.5" hidden="1" outlineLevel="1" x14ac:dyDescent="0.2">
      <c r="A54" s="60"/>
      <c r="B54" s="61"/>
      <c r="C54" s="32"/>
      <c r="D54" s="37"/>
      <c r="E54" s="17"/>
      <c r="F54" s="66"/>
      <c r="G54" s="50" t="s">
        <v>243</v>
      </c>
    </row>
    <row r="55" spans="1:7" s="34" customFormat="1" collapsed="1" x14ac:dyDescent="0.2">
      <c r="A55" s="60"/>
      <c r="B55" s="61"/>
      <c r="C55" s="32"/>
      <c r="D55" s="37"/>
      <c r="E55" s="17" t="s">
        <v>244</v>
      </c>
      <c r="F55" s="67" t="s">
        <v>245</v>
      </c>
      <c r="G55" s="50"/>
    </row>
    <row r="56" spans="1:7" s="34" customFormat="1" ht="45" hidden="1" outlineLevel="1" x14ac:dyDescent="0.2">
      <c r="A56" s="60"/>
      <c r="B56" s="61"/>
      <c r="C56" s="32"/>
      <c r="D56" s="37"/>
      <c r="E56" s="17"/>
      <c r="F56" s="66"/>
      <c r="G56" s="50" t="s">
        <v>246</v>
      </c>
    </row>
    <row r="57" spans="1:7" s="34" customFormat="1" ht="22.5" collapsed="1" x14ac:dyDescent="0.2">
      <c r="A57" s="60"/>
      <c r="B57" s="61"/>
      <c r="C57" s="32"/>
      <c r="D57" s="37"/>
      <c r="E57" s="17" t="s">
        <v>247</v>
      </c>
      <c r="F57" s="41" t="s">
        <v>248</v>
      </c>
      <c r="G57" s="47"/>
    </row>
    <row r="58" spans="1:7" s="34" customFormat="1" ht="45" hidden="1" outlineLevel="1" x14ac:dyDescent="0.2">
      <c r="A58" s="60"/>
      <c r="B58" s="61"/>
      <c r="C58" s="32"/>
      <c r="D58" s="37"/>
      <c r="E58" s="17"/>
      <c r="F58" s="37"/>
      <c r="G58" s="47" t="s">
        <v>249</v>
      </c>
    </row>
    <row r="59" spans="1:7" s="34" customFormat="1" collapsed="1" x14ac:dyDescent="0.2">
      <c r="A59" s="60"/>
      <c r="B59" s="61"/>
      <c r="C59" s="32"/>
      <c r="D59" s="37"/>
      <c r="E59" s="17"/>
      <c r="G59" s="35"/>
    </row>
    <row r="60" spans="1:7" s="34" customFormat="1" x14ac:dyDescent="0.2">
      <c r="A60" s="60"/>
      <c r="B60" s="61"/>
      <c r="C60" s="32" t="s">
        <v>250</v>
      </c>
      <c r="D60" s="48" t="s">
        <v>251</v>
      </c>
      <c r="E60" s="17"/>
      <c r="G60" s="35"/>
    </row>
    <row r="61" spans="1:7" s="34" customFormat="1" x14ac:dyDescent="0.2">
      <c r="A61" s="60"/>
      <c r="B61" s="61"/>
      <c r="C61" s="32"/>
      <c r="D61" s="37"/>
      <c r="E61" s="17"/>
      <c r="F61" s="68"/>
      <c r="G61" s="35"/>
    </row>
    <row r="62" spans="1:7" s="34" customFormat="1" ht="22.5" x14ac:dyDescent="0.2">
      <c r="A62" s="36"/>
      <c r="B62" s="18"/>
      <c r="C62" s="32"/>
      <c r="D62" s="37"/>
      <c r="E62" s="39" t="s">
        <v>252</v>
      </c>
      <c r="F62" s="69" t="s">
        <v>561</v>
      </c>
      <c r="G62" s="70"/>
    </row>
    <row r="63" spans="1:7" s="34" customFormat="1" ht="33.75" hidden="1" outlineLevel="1" x14ac:dyDescent="0.2">
      <c r="A63" s="36"/>
      <c r="B63" s="18"/>
      <c r="C63" s="32"/>
      <c r="D63" s="37"/>
      <c r="E63" s="39"/>
      <c r="F63" s="69"/>
      <c r="G63" s="71" t="s">
        <v>562</v>
      </c>
    </row>
    <row r="64" spans="1:7" s="34" customFormat="1" collapsed="1" x14ac:dyDescent="0.2">
      <c r="A64" s="36"/>
      <c r="B64" s="18"/>
      <c r="C64" s="32"/>
      <c r="D64" s="37"/>
      <c r="E64" s="39" t="s">
        <v>563</v>
      </c>
      <c r="F64" s="42" t="s">
        <v>564</v>
      </c>
      <c r="G64" s="49"/>
    </row>
    <row r="65" spans="1:7" s="34" customFormat="1" ht="67.5" hidden="1" outlineLevel="1" x14ac:dyDescent="0.2">
      <c r="A65" s="36"/>
      <c r="B65" s="18"/>
      <c r="C65" s="32"/>
      <c r="D65" s="37"/>
      <c r="E65" s="17"/>
      <c r="F65" s="72"/>
      <c r="G65" s="50" t="s">
        <v>565</v>
      </c>
    </row>
    <row r="66" spans="1:7" s="34" customFormat="1" ht="22.5" collapsed="1" x14ac:dyDescent="0.2">
      <c r="A66" s="36"/>
      <c r="B66" s="18"/>
      <c r="C66" s="32"/>
      <c r="D66" s="37"/>
      <c r="E66" s="17" t="s">
        <v>566</v>
      </c>
      <c r="F66" s="69" t="s">
        <v>567</v>
      </c>
    </row>
    <row r="67" spans="1:7" s="34" customFormat="1" ht="45" hidden="1" outlineLevel="1" x14ac:dyDescent="0.2">
      <c r="A67" s="36"/>
      <c r="B67" s="18"/>
      <c r="C67" s="32"/>
      <c r="D67" s="37"/>
      <c r="E67" s="17"/>
      <c r="F67" s="73"/>
      <c r="G67" s="50" t="s">
        <v>568</v>
      </c>
    </row>
    <row r="68" spans="1:7" s="34" customFormat="1" ht="22.5" collapsed="1" x14ac:dyDescent="0.2">
      <c r="A68" s="36"/>
      <c r="B68" s="18"/>
      <c r="C68" s="32"/>
      <c r="D68" s="37"/>
      <c r="E68" s="17" t="s">
        <v>569</v>
      </c>
      <c r="F68" s="55" t="s">
        <v>570</v>
      </c>
    </row>
    <row r="69" spans="1:7" s="34" customFormat="1" ht="56.25" hidden="1" outlineLevel="1" x14ac:dyDescent="0.2">
      <c r="A69" s="36"/>
      <c r="B69" s="18"/>
      <c r="C69" s="32"/>
      <c r="D69" s="37"/>
      <c r="E69" s="17"/>
      <c r="F69" s="74"/>
      <c r="G69" s="44" t="s">
        <v>571</v>
      </c>
    </row>
    <row r="70" spans="1:7" s="34" customFormat="1" ht="23.25" customHeight="1" collapsed="1" x14ac:dyDescent="0.2">
      <c r="A70" s="36"/>
      <c r="B70" s="18"/>
      <c r="C70" s="32"/>
      <c r="D70" s="37"/>
      <c r="E70" s="17" t="s">
        <v>572</v>
      </c>
      <c r="F70" s="41" t="s">
        <v>573</v>
      </c>
      <c r="G70" s="47"/>
    </row>
    <row r="71" spans="1:7" s="34" customFormat="1" ht="33.75" hidden="1" outlineLevel="1" x14ac:dyDescent="0.2">
      <c r="A71" s="36"/>
      <c r="B71" s="18"/>
      <c r="C71" s="32"/>
      <c r="D71" s="37"/>
      <c r="E71" s="17"/>
      <c r="F71" s="37"/>
      <c r="G71" s="47" t="s">
        <v>574</v>
      </c>
    </row>
    <row r="72" spans="1:7" s="34" customFormat="1" collapsed="1" x14ac:dyDescent="0.2">
      <c r="A72" s="36"/>
      <c r="B72" s="18"/>
      <c r="C72" s="32"/>
      <c r="D72" s="37"/>
      <c r="E72" s="17"/>
      <c r="F72" s="74"/>
      <c r="G72" s="50"/>
    </row>
    <row r="73" spans="1:7" s="34" customFormat="1" ht="45" x14ac:dyDescent="0.2">
      <c r="A73" s="30">
        <v>3</v>
      </c>
      <c r="B73" s="31" t="s">
        <v>575</v>
      </c>
      <c r="C73" s="32" t="s">
        <v>576</v>
      </c>
      <c r="D73" s="48" t="s">
        <v>577</v>
      </c>
      <c r="E73" s="17"/>
      <c r="G73" s="35"/>
    </row>
    <row r="74" spans="1:7" s="34" customFormat="1" ht="56.25" x14ac:dyDescent="0.2">
      <c r="A74" s="36"/>
      <c r="B74" s="18"/>
      <c r="C74" s="32"/>
      <c r="D74" s="37"/>
      <c r="E74" s="17" t="s">
        <v>578</v>
      </c>
      <c r="F74" s="72" t="s">
        <v>579</v>
      </c>
      <c r="G74" s="50"/>
    </row>
    <row r="75" spans="1:7" s="34" customFormat="1" ht="33.75" hidden="1" outlineLevel="1" x14ac:dyDescent="0.2">
      <c r="A75" s="36"/>
      <c r="B75" s="18"/>
      <c r="C75" s="32"/>
      <c r="D75" s="37"/>
      <c r="E75" s="17"/>
      <c r="F75" s="72"/>
      <c r="G75" s="50" t="s">
        <v>580</v>
      </c>
    </row>
    <row r="76" spans="1:7" s="34" customFormat="1" ht="12" customHeight="1" collapsed="1" x14ac:dyDescent="0.2">
      <c r="A76" s="36"/>
      <c r="B76" s="18"/>
      <c r="C76" s="32"/>
      <c r="D76" s="37"/>
      <c r="E76" s="17" t="s">
        <v>581</v>
      </c>
      <c r="F76" s="72" t="s">
        <v>582</v>
      </c>
      <c r="G76" s="50"/>
    </row>
    <row r="77" spans="1:7" s="34" customFormat="1" ht="22.5" hidden="1" outlineLevel="1" x14ac:dyDescent="0.2">
      <c r="A77" s="36"/>
      <c r="B77" s="18"/>
      <c r="C77" s="32"/>
      <c r="D77" s="37"/>
      <c r="E77" s="17"/>
      <c r="F77" s="72"/>
      <c r="G77" s="50" t="s">
        <v>30</v>
      </c>
    </row>
    <row r="78" spans="1:7" s="34" customFormat="1" ht="22.5" collapsed="1" x14ac:dyDescent="0.2">
      <c r="A78" s="36"/>
      <c r="B78" s="18"/>
      <c r="C78" s="32"/>
      <c r="D78" s="37"/>
      <c r="E78" s="17" t="s">
        <v>31</v>
      </c>
      <c r="F78" s="75" t="s">
        <v>32</v>
      </c>
    </row>
    <row r="79" spans="1:7" s="34" customFormat="1" ht="33.75" hidden="1" outlineLevel="1" x14ac:dyDescent="0.2">
      <c r="A79" s="36"/>
      <c r="B79" s="18"/>
      <c r="C79" s="32"/>
      <c r="D79" s="37"/>
      <c r="E79" s="76"/>
      <c r="F79" s="75"/>
      <c r="G79" s="44" t="s">
        <v>33</v>
      </c>
    </row>
    <row r="80" spans="1:7" s="34" customFormat="1" ht="22.5" collapsed="1" x14ac:dyDescent="0.2">
      <c r="A80" s="36"/>
      <c r="B80" s="18"/>
      <c r="C80" s="32"/>
      <c r="D80" s="37"/>
      <c r="E80" s="17" t="s">
        <v>34</v>
      </c>
      <c r="F80" s="75" t="s">
        <v>35</v>
      </c>
    </row>
    <row r="81" spans="1:7" s="34" customFormat="1" ht="33.75" hidden="1" outlineLevel="1" x14ac:dyDescent="0.2">
      <c r="A81" s="36"/>
      <c r="B81" s="18"/>
      <c r="C81" s="32"/>
      <c r="D81" s="37"/>
      <c r="E81" s="17"/>
      <c r="F81" s="77"/>
      <c r="G81" s="44" t="s">
        <v>36</v>
      </c>
    </row>
    <row r="82" spans="1:7" s="34" customFormat="1" collapsed="1" x14ac:dyDescent="0.2">
      <c r="A82" s="36"/>
      <c r="B82" s="18"/>
      <c r="C82" s="32"/>
      <c r="D82" s="37"/>
      <c r="E82" s="17"/>
      <c r="F82" s="78"/>
      <c r="G82" s="44"/>
    </row>
    <row r="83" spans="1:7" s="34" customFormat="1" x14ac:dyDescent="0.2">
      <c r="A83" s="36"/>
      <c r="B83" s="18"/>
      <c r="C83" s="32" t="s">
        <v>37</v>
      </c>
      <c r="D83" s="48" t="s">
        <v>38</v>
      </c>
      <c r="E83" s="17"/>
      <c r="F83" s="79"/>
      <c r="G83" s="44"/>
    </row>
    <row r="84" spans="1:7" s="34" customFormat="1" ht="48" customHeight="1" x14ac:dyDescent="0.2">
      <c r="A84" s="36"/>
      <c r="B84" s="18"/>
      <c r="C84" s="32"/>
      <c r="D84" s="37"/>
      <c r="E84" s="17" t="s">
        <v>39</v>
      </c>
      <c r="F84" s="80" t="s">
        <v>40</v>
      </c>
      <c r="G84" s="53"/>
    </row>
    <row r="85" spans="1:7" s="34" customFormat="1" ht="57.75" hidden="1" customHeight="1" outlineLevel="1" x14ac:dyDescent="0.2">
      <c r="A85" s="36"/>
      <c r="B85" s="18"/>
      <c r="C85" s="32"/>
      <c r="D85" s="37"/>
      <c r="E85" s="17"/>
      <c r="F85" s="80"/>
      <c r="G85" s="53" t="s">
        <v>41</v>
      </c>
    </row>
    <row r="86" spans="1:7" s="34" customFormat="1" ht="67.5" collapsed="1" x14ac:dyDescent="0.2">
      <c r="A86" s="36"/>
      <c r="B86" s="18"/>
      <c r="C86" s="32"/>
      <c r="D86" s="37"/>
      <c r="E86" s="17" t="s">
        <v>42</v>
      </c>
      <c r="F86" s="80" t="s">
        <v>43</v>
      </c>
      <c r="G86" s="53"/>
    </row>
    <row r="87" spans="1:7" s="34" customFormat="1" ht="49.5" hidden="1" customHeight="1" outlineLevel="1" x14ac:dyDescent="0.2">
      <c r="A87" s="36"/>
      <c r="B87" s="18"/>
      <c r="C87" s="32"/>
      <c r="D87" s="37"/>
      <c r="E87" s="17"/>
      <c r="F87" s="80"/>
      <c r="G87" s="53" t="s">
        <v>44</v>
      </c>
    </row>
    <row r="88" spans="1:7" s="34" customFormat="1" ht="33.75" collapsed="1" x14ac:dyDescent="0.2">
      <c r="A88" s="36"/>
      <c r="B88" s="18"/>
      <c r="C88" s="32"/>
      <c r="D88" s="37"/>
      <c r="E88" s="17" t="s">
        <v>45</v>
      </c>
      <c r="F88" s="72" t="s">
        <v>46</v>
      </c>
    </row>
    <row r="89" spans="1:7" s="34" customFormat="1" ht="33.75" hidden="1" outlineLevel="1" x14ac:dyDescent="0.2">
      <c r="A89" s="36"/>
      <c r="B89" s="18"/>
      <c r="C89" s="32"/>
      <c r="D89" s="37"/>
      <c r="E89" s="17"/>
      <c r="G89" s="50" t="s">
        <v>47</v>
      </c>
    </row>
    <row r="90" spans="1:7" s="34" customFormat="1" ht="22.5" collapsed="1" x14ac:dyDescent="0.2">
      <c r="A90" s="36"/>
      <c r="B90" s="18"/>
      <c r="C90" s="32"/>
      <c r="D90" s="37"/>
      <c r="E90" s="17" t="s">
        <v>48</v>
      </c>
      <c r="F90" s="55" t="s">
        <v>49</v>
      </c>
      <c r="G90" s="50"/>
    </row>
    <row r="91" spans="1:7" s="34" customFormat="1" ht="22.5" hidden="1" outlineLevel="1" x14ac:dyDescent="0.2">
      <c r="A91" s="36"/>
      <c r="B91" s="18"/>
      <c r="C91" s="32"/>
      <c r="D91" s="37"/>
      <c r="E91" s="17"/>
      <c r="G91" s="56" t="s">
        <v>50</v>
      </c>
    </row>
    <row r="92" spans="1:7" s="34" customFormat="1" collapsed="1" x14ac:dyDescent="0.2">
      <c r="A92" s="36"/>
      <c r="B92" s="18"/>
      <c r="C92" s="32"/>
      <c r="D92" s="37"/>
      <c r="E92" s="17" t="s">
        <v>51</v>
      </c>
      <c r="F92" s="75" t="s">
        <v>52</v>
      </c>
      <c r="G92" s="63"/>
    </row>
    <row r="93" spans="1:7" s="34" customFormat="1" ht="33.75" hidden="1" outlineLevel="1" x14ac:dyDescent="0.2">
      <c r="A93" s="36"/>
      <c r="B93" s="18"/>
      <c r="C93" s="32"/>
      <c r="D93" s="37"/>
      <c r="E93" s="17"/>
      <c r="F93" s="81"/>
      <c r="G93" s="44" t="s">
        <v>53</v>
      </c>
    </row>
    <row r="94" spans="1:7" s="34" customFormat="1" collapsed="1" x14ac:dyDescent="0.2">
      <c r="A94" s="36"/>
      <c r="B94" s="18"/>
      <c r="C94" s="32"/>
      <c r="D94" s="37"/>
      <c r="E94" s="17"/>
      <c r="F94" s="49"/>
    </row>
    <row r="95" spans="1:7" s="34" customFormat="1" ht="33.75" x14ac:dyDescent="0.2">
      <c r="A95" s="14"/>
      <c r="B95" s="51"/>
      <c r="C95" s="32" t="s">
        <v>54</v>
      </c>
      <c r="D95" s="48" t="s">
        <v>55</v>
      </c>
      <c r="E95" s="17"/>
      <c r="F95" s="16"/>
      <c r="G95" s="19"/>
    </row>
    <row r="96" spans="1:7" s="34" customFormat="1" ht="45" x14ac:dyDescent="0.2">
      <c r="A96" s="36"/>
      <c r="B96" s="18"/>
      <c r="C96" s="32"/>
      <c r="D96" s="37"/>
      <c r="E96" s="17" t="s">
        <v>56</v>
      </c>
      <c r="F96" s="38" t="s">
        <v>57</v>
      </c>
      <c r="G96" s="19"/>
    </row>
    <row r="97" spans="1:7" s="34" customFormat="1" ht="56.25" hidden="1" outlineLevel="1" x14ac:dyDescent="0.2">
      <c r="A97" s="36"/>
      <c r="B97" s="18"/>
      <c r="C97" s="32"/>
      <c r="D97" s="37"/>
      <c r="E97" s="17"/>
      <c r="F97" s="38"/>
      <c r="G97" s="19" t="s">
        <v>58</v>
      </c>
    </row>
    <row r="98" spans="1:7" s="34" customFormat="1" ht="22.5" collapsed="1" x14ac:dyDescent="0.2">
      <c r="A98" s="36"/>
      <c r="B98" s="18"/>
      <c r="C98" s="32"/>
      <c r="D98" s="37"/>
      <c r="E98" s="17" t="s">
        <v>59</v>
      </c>
      <c r="F98" s="82" t="s">
        <v>60</v>
      </c>
      <c r="G98" s="40"/>
    </row>
    <row r="99" spans="1:7" s="34" customFormat="1" ht="67.5" hidden="1" outlineLevel="1" x14ac:dyDescent="0.2">
      <c r="A99" s="36"/>
      <c r="B99" s="18"/>
      <c r="C99" s="32"/>
      <c r="D99" s="37"/>
      <c r="E99" s="17"/>
      <c r="F99" s="82"/>
      <c r="G99" s="40" t="s">
        <v>61</v>
      </c>
    </row>
    <row r="100" spans="1:7" s="34" customFormat="1" ht="22.5" collapsed="1" x14ac:dyDescent="0.2">
      <c r="A100" s="36"/>
      <c r="B100" s="18"/>
      <c r="C100" s="32"/>
      <c r="D100" s="37"/>
      <c r="E100" s="17" t="s">
        <v>62</v>
      </c>
      <c r="F100" s="82" t="s">
        <v>63</v>
      </c>
      <c r="G100" s="52"/>
    </row>
    <row r="101" spans="1:7" s="34" customFormat="1" ht="56.25" hidden="1" outlineLevel="1" x14ac:dyDescent="0.2">
      <c r="A101" s="36"/>
      <c r="B101" s="18"/>
      <c r="C101" s="32"/>
      <c r="D101" s="37"/>
      <c r="E101" s="17"/>
      <c r="F101" s="82"/>
      <c r="G101" s="40" t="s">
        <v>64</v>
      </c>
    </row>
    <row r="102" spans="1:7" s="34" customFormat="1" ht="33.75" collapsed="1" x14ac:dyDescent="0.2">
      <c r="A102" s="36"/>
      <c r="B102" s="18"/>
      <c r="C102" s="32"/>
      <c r="D102" s="37"/>
      <c r="E102" s="17" t="s">
        <v>65</v>
      </c>
      <c r="F102" s="38" t="s">
        <v>66</v>
      </c>
      <c r="G102" s="19"/>
    </row>
    <row r="103" spans="1:7" s="34" customFormat="1" ht="33.75" hidden="1" outlineLevel="1" x14ac:dyDescent="0.2">
      <c r="A103" s="36"/>
      <c r="B103" s="18"/>
      <c r="C103" s="32"/>
      <c r="D103" s="37"/>
      <c r="E103" s="17"/>
      <c r="F103" s="83"/>
      <c r="G103" s="19" t="s">
        <v>67</v>
      </c>
    </row>
    <row r="104" spans="1:7" s="34" customFormat="1" collapsed="1" x14ac:dyDescent="0.2">
      <c r="A104" s="36"/>
      <c r="B104" s="18"/>
      <c r="C104" s="32"/>
      <c r="D104" s="37"/>
      <c r="E104" s="39"/>
      <c r="F104" s="37"/>
      <c r="G104" s="47"/>
    </row>
    <row r="105" spans="1:7" s="34" customFormat="1" ht="22.5" x14ac:dyDescent="0.2">
      <c r="A105" s="30">
        <v>4</v>
      </c>
      <c r="B105" s="31" t="s">
        <v>68</v>
      </c>
      <c r="C105" s="32" t="s">
        <v>69</v>
      </c>
      <c r="D105" s="48" t="s">
        <v>70</v>
      </c>
      <c r="E105" s="39"/>
      <c r="G105" s="35"/>
    </row>
    <row r="106" spans="1:7" s="34" customFormat="1" ht="67.5" x14ac:dyDescent="0.2">
      <c r="A106" s="60"/>
      <c r="B106" s="61"/>
      <c r="C106" s="32"/>
      <c r="D106" s="37"/>
      <c r="E106" s="39" t="s">
        <v>71</v>
      </c>
      <c r="F106" s="84" t="s">
        <v>312</v>
      </c>
      <c r="G106" s="85"/>
    </row>
    <row r="107" spans="1:7" s="34" customFormat="1" ht="33.75" hidden="1" outlineLevel="1" x14ac:dyDescent="0.2">
      <c r="A107" s="60"/>
      <c r="B107" s="61"/>
      <c r="C107" s="32"/>
      <c r="D107" s="37"/>
      <c r="E107" s="39"/>
      <c r="F107" s="42"/>
      <c r="G107" s="47" t="s">
        <v>313</v>
      </c>
    </row>
    <row r="108" spans="1:7" s="34" customFormat="1" ht="22.5" collapsed="1" x14ac:dyDescent="0.2">
      <c r="A108" s="60"/>
      <c r="B108" s="61"/>
      <c r="C108" s="32"/>
      <c r="D108" s="37"/>
      <c r="E108" s="39" t="s">
        <v>314</v>
      </c>
      <c r="F108" s="86" t="s">
        <v>315</v>
      </c>
      <c r="G108" s="19"/>
    </row>
    <row r="109" spans="1:7" s="34" customFormat="1" ht="33.75" hidden="1" outlineLevel="1" x14ac:dyDescent="0.2">
      <c r="A109" s="60"/>
      <c r="B109" s="61"/>
      <c r="C109" s="32"/>
      <c r="D109" s="37"/>
      <c r="E109" s="39"/>
      <c r="G109" s="19" t="s">
        <v>316</v>
      </c>
    </row>
    <row r="110" spans="1:7" s="34" customFormat="1" collapsed="1" x14ac:dyDescent="0.2">
      <c r="A110" s="60"/>
      <c r="B110" s="61"/>
      <c r="C110" s="32"/>
      <c r="D110" s="37"/>
      <c r="E110" s="39" t="s">
        <v>317</v>
      </c>
      <c r="F110" s="86" t="s">
        <v>318</v>
      </c>
      <c r="G110" s="19"/>
    </row>
    <row r="111" spans="1:7" s="34" customFormat="1" ht="33.75" hidden="1" outlineLevel="1" x14ac:dyDescent="0.2">
      <c r="A111" s="60"/>
      <c r="B111" s="61"/>
      <c r="C111" s="32"/>
      <c r="D111" s="37"/>
      <c r="E111" s="39"/>
      <c r="G111" s="19" t="s">
        <v>319</v>
      </c>
    </row>
    <row r="112" spans="1:7" s="34" customFormat="1" ht="15" customHeight="1" collapsed="1" x14ac:dyDescent="0.2">
      <c r="A112" s="60"/>
      <c r="B112" s="61"/>
      <c r="C112" s="32"/>
      <c r="D112" s="37"/>
      <c r="E112" s="17"/>
      <c r="F112" s="16"/>
      <c r="G112" s="19"/>
    </row>
    <row r="113" spans="1:7" s="34" customFormat="1" x14ac:dyDescent="0.2">
      <c r="A113" s="60"/>
      <c r="B113" s="61"/>
      <c r="C113" s="32" t="s">
        <v>320</v>
      </c>
      <c r="D113" s="48" t="s">
        <v>321</v>
      </c>
      <c r="E113" s="17"/>
      <c r="G113" s="35"/>
    </row>
    <row r="114" spans="1:7" s="34" customFormat="1" ht="45" x14ac:dyDescent="0.2">
      <c r="A114" s="60"/>
      <c r="B114" s="61"/>
      <c r="C114" s="32"/>
      <c r="D114" s="37"/>
      <c r="E114" s="17" t="s">
        <v>322</v>
      </c>
      <c r="F114" s="38" t="s">
        <v>323</v>
      </c>
      <c r="G114" s="19"/>
    </row>
    <row r="115" spans="1:7" s="34" customFormat="1" ht="67.5" hidden="1" outlineLevel="1" x14ac:dyDescent="0.2">
      <c r="A115" s="60"/>
      <c r="B115" s="61"/>
      <c r="C115" s="32"/>
      <c r="D115" s="37"/>
      <c r="E115" s="17"/>
      <c r="F115" s="38"/>
      <c r="G115" s="19" t="s">
        <v>324</v>
      </c>
    </row>
    <row r="116" spans="1:7" s="34" customFormat="1" collapsed="1" x14ac:dyDescent="0.2">
      <c r="A116" s="60"/>
      <c r="B116" s="61"/>
      <c r="C116" s="32"/>
      <c r="D116" s="37"/>
      <c r="E116" s="17" t="s">
        <v>325</v>
      </c>
      <c r="F116" s="38" t="s">
        <v>326</v>
      </c>
      <c r="G116" s="19"/>
    </row>
    <row r="117" spans="1:7" s="34" customFormat="1" ht="22.5" hidden="1" outlineLevel="1" x14ac:dyDescent="0.2">
      <c r="A117" s="60"/>
      <c r="B117" s="61"/>
      <c r="C117" s="32"/>
      <c r="D117" s="37"/>
      <c r="E117" s="17"/>
      <c r="F117" s="16"/>
      <c r="G117" s="19" t="s">
        <v>327</v>
      </c>
    </row>
    <row r="118" spans="1:7" s="34" customFormat="1" collapsed="1" x14ac:dyDescent="0.2">
      <c r="A118" s="60"/>
      <c r="B118" s="61"/>
      <c r="C118" s="32"/>
      <c r="D118" s="37"/>
      <c r="E118" s="17"/>
      <c r="G118" s="35"/>
    </row>
    <row r="119" spans="1:7" s="34" customFormat="1" x14ac:dyDescent="0.2">
      <c r="A119" s="60"/>
      <c r="B119" s="61"/>
      <c r="C119" s="32" t="s">
        <v>328</v>
      </c>
      <c r="D119" s="48" t="s">
        <v>329</v>
      </c>
      <c r="E119" s="17"/>
      <c r="F119" s="16"/>
      <c r="G119" s="19"/>
    </row>
    <row r="120" spans="1:7" s="34" customFormat="1" ht="22.5" x14ac:dyDescent="0.2">
      <c r="A120" s="60"/>
      <c r="B120" s="61"/>
      <c r="C120" s="32"/>
      <c r="D120" s="37"/>
      <c r="E120" s="17" t="s">
        <v>330</v>
      </c>
      <c r="F120" s="64" t="s">
        <v>331</v>
      </c>
      <c r="G120" s="63"/>
    </row>
    <row r="121" spans="1:7" s="34" customFormat="1" ht="45" hidden="1" outlineLevel="1" x14ac:dyDescent="0.2">
      <c r="A121" s="60"/>
      <c r="B121" s="61"/>
      <c r="C121" s="32"/>
      <c r="D121" s="37"/>
      <c r="E121" s="17"/>
      <c r="F121" s="64"/>
      <c r="G121" s="56" t="s">
        <v>332</v>
      </c>
    </row>
    <row r="122" spans="1:7" s="34" customFormat="1" ht="22.5" collapsed="1" x14ac:dyDescent="0.2">
      <c r="A122" s="60"/>
      <c r="B122" s="61"/>
      <c r="C122" s="32"/>
      <c r="D122" s="37"/>
      <c r="E122" s="17" t="s">
        <v>333</v>
      </c>
      <c r="F122" s="41" t="s">
        <v>334</v>
      </c>
      <c r="G122" s="47"/>
    </row>
    <row r="123" spans="1:7" s="34" customFormat="1" ht="45" hidden="1" outlineLevel="1" x14ac:dyDescent="0.2">
      <c r="A123" s="60"/>
      <c r="B123" s="61"/>
      <c r="C123" s="32"/>
      <c r="D123" s="37"/>
      <c r="E123" s="17"/>
      <c r="F123" s="87"/>
      <c r="G123" s="47" t="s">
        <v>335</v>
      </c>
    </row>
    <row r="124" spans="1:7" s="34" customFormat="1" ht="48" customHeight="1" collapsed="1" x14ac:dyDescent="0.2">
      <c r="A124" s="60"/>
      <c r="B124" s="61"/>
      <c r="C124" s="32"/>
      <c r="D124" s="37"/>
      <c r="E124" s="17" t="s">
        <v>336</v>
      </c>
      <c r="F124" s="38" t="s">
        <v>337</v>
      </c>
      <c r="G124" s="19"/>
    </row>
    <row r="125" spans="1:7" s="34" customFormat="1" ht="33.75" hidden="1" outlineLevel="1" x14ac:dyDescent="0.2">
      <c r="A125" s="60"/>
      <c r="B125" s="61"/>
      <c r="C125" s="32"/>
      <c r="D125" s="16"/>
      <c r="E125" s="17"/>
      <c r="F125" s="41"/>
      <c r="G125" s="47" t="s">
        <v>338</v>
      </c>
    </row>
    <row r="126" spans="1:7" s="34" customFormat="1" ht="27.75" customHeight="1" collapsed="1" x14ac:dyDescent="0.2">
      <c r="A126" s="60"/>
      <c r="B126" s="61"/>
      <c r="C126" s="32"/>
      <c r="D126" s="16"/>
      <c r="E126" s="17" t="s">
        <v>339</v>
      </c>
      <c r="F126" s="55" t="s">
        <v>340</v>
      </c>
      <c r="G126" s="56"/>
    </row>
    <row r="127" spans="1:7" s="34" customFormat="1" ht="33.75" hidden="1" outlineLevel="1" x14ac:dyDescent="0.2">
      <c r="A127" s="60"/>
      <c r="B127" s="61"/>
      <c r="C127" s="32"/>
      <c r="D127" s="16"/>
      <c r="E127" s="17"/>
      <c r="F127" s="55"/>
      <c r="G127" s="56" t="s">
        <v>341</v>
      </c>
    </row>
    <row r="128" spans="1:7" s="34" customFormat="1" ht="33.75" collapsed="1" x14ac:dyDescent="0.2">
      <c r="A128" s="60"/>
      <c r="B128" s="61"/>
      <c r="C128" s="32"/>
      <c r="D128" s="16"/>
      <c r="E128" s="17" t="s">
        <v>342</v>
      </c>
      <c r="F128" s="55" t="s">
        <v>343</v>
      </c>
      <c r="G128" s="56"/>
    </row>
    <row r="129" spans="1:7" s="34" customFormat="1" ht="33.75" hidden="1" outlineLevel="1" x14ac:dyDescent="0.2">
      <c r="A129" s="60"/>
      <c r="B129" s="61"/>
      <c r="C129" s="32"/>
      <c r="D129" s="16"/>
      <c r="E129" s="17"/>
      <c r="F129" s="74"/>
      <c r="G129" s="56" t="s">
        <v>344</v>
      </c>
    </row>
    <row r="130" spans="1:7" s="34" customFormat="1" collapsed="1" x14ac:dyDescent="0.2">
      <c r="A130" s="60"/>
      <c r="B130" s="61"/>
      <c r="C130" s="32"/>
      <c r="D130" s="37"/>
      <c r="E130" s="17"/>
      <c r="G130" s="35"/>
    </row>
    <row r="131" spans="1:7" s="34" customFormat="1" ht="22.5" x14ac:dyDescent="0.2">
      <c r="A131" s="60"/>
      <c r="B131" s="61"/>
      <c r="C131" s="32" t="s">
        <v>345</v>
      </c>
      <c r="D131" s="48" t="s">
        <v>346</v>
      </c>
      <c r="E131" s="17"/>
      <c r="G131" s="35"/>
    </row>
    <row r="132" spans="1:7" s="34" customFormat="1" x14ac:dyDescent="0.2">
      <c r="A132" s="60"/>
      <c r="B132" s="61"/>
      <c r="C132" s="32"/>
      <c r="D132" s="37"/>
      <c r="E132" s="17"/>
      <c r="G132" s="35"/>
    </row>
    <row r="133" spans="1:7" s="34" customFormat="1" ht="22.5" x14ac:dyDescent="0.2">
      <c r="A133" s="36"/>
      <c r="B133" s="18"/>
      <c r="C133" s="32"/>
      <c r="D133" s="37"/>
      <c r="E133" s="17" t="s">
        <v>347</v>
      </c>
      <c r="F133" s="88" t="s">
        <v>348</v>
      </c>
      <c r="G133" s="19"/>
    </row>
    <row r="134" spans="1:7" s="34" customFormat="1" ht="33.75" hidden="1" outlineLevel="1" x14ac:dyDescent="0.2">
      <c r="A134" s="36"/>
      <c r="B134" s="18"/>
      <c r="C134" s="32"/>
      <c r="D134" s="37"/>
      <c r="E134" s="17"/>
      <c r="F134" s="38"/>
      <c r="G134" s="19" t="s">
        <v>349</v>
      </c>
    </row>
    <row r="135" spans="1:7" s="34" customFormat="1" ht="67.5" collapsed="1" x14ac:dyDescent="0.2">
      <c r="A135" s="36"/>
      <c r="B135" s="18"/>
      <c r="C135" s="32"/>
      <c r="D135" s="37"/>
      <c r="E135" s="17" t="s">
        <v>350</v>
      </c>
      <c r="F135" s="38" t="s">
        <v>351</v>
      </c>
      <c r="G135" s="19"/>
    </row>
    <row r="136" spans="1:7" s="34" customFormat="1" ht="22.5" hidden="1" outlineLevel="1" x14ac:dyDescent="0.2">
      <c r="A136" s="36"/>
      <c r="B136" s="18"/>
      <c r="C136" s="32"/>
      <c r="D136" s="37"/>
      <c r="E136" s="17"/>
      <c r="F136" s="38"/>
      <c r="G136" s="19" t="s">
        <v>352</v>
      </c>
    </row>
    <row r="137" spans="1:7" s="34" customFormat="1" ht="33.75" collapsed="1" x14ac:dyDescent="0.2">
      <c r="A137" s="36"/>
      <c r="B137" s="18"/>
      <c r="C137" s="32"/>
      <c r="D137" s="37"/>
      <c r="E137" s="17" t="s">
        <v>353</v>
      </c>
      <c r="F137" s="38" t="s">
        <v>354</v>
      </c>
      <c r="G137" s="19"/>
    </row>
    <row r="138" spans="1:7" ht="33.75" hidden="1" outlineLevel="1" x14ac:dyDescent="0.2">
      <c r="A138" s="36"/>
      <c r="B138" s="18"/>
      <c r="C138" s="32"/>
      <c r="D138" s="37"/>
      <c r="F138" s="38"/>
      <c r="G138" s="19" t="s">
        <v>355</v>
      </c>
    </row>
    <row r="139" spans="1:7" ht="22.5" collapsed="1" x14ac:dyDescent="0.2">
      <c r="A139" s="36"/>
      <c r="B139" s="18"/>
      <c r="C139" s="32"/>
      <c r="D139" s="37"/>
      <c r="E139" s="17" t="s">
        <v>356</v>
      </c>
      <c r="F139" s="41" t="s">
        <v>357</v>
      </c>
    </row>
    <row r="140" spans="1:7" ht="33.75" hidden="1" outlineLevel="1" x14ac:dyDescent="0.2">
      <c r="A140" s="36"/>
      <c r="B140" s="18"/>
      <c r="C140" s="32"/>
      <c r="D140" s="37"/>
      <c r="G140" s="47" t="s">
        <v>358</v>
      </c>
    </row>
    <row r="141" spans="1:7" collapsed="1" x14ac:dyDescent="0.2">
      <c r="A141" s="36"/>
      <c r="B141" s="18"/>
      <c r="C141" s="32"/>
      <c r="D141" s="37"/>
      <c r="E141" s="17" t="s">
        <v>359</v>
      </c>
      <c r="F141" s="72" t="s">
        <v>360</v>
      </c>
      <c r="G141" s="47"/>
    </row>
    <row r="142" spans="1:7" ht="22.5" hidden="1" outlineLevel="1" x14ac:dyDescent="0.2">
      <c r="A142" s="36"/>
      <c r="B142" s="18"/>
      <c r="C142" s="32"/>
      <c r="D142" s="37"/>
      <c r="F142" s="87"/>
      <c r="G142" s="50" t="s">
        <v>361</v>
      </c>
    </row>
    <row r="143" spans="1:7" collapsed="1" x14ac:dyDescent="0.2">
      <c r="A143" s="36"/>
      <c r="B143" s="18"/>
      <c r="C143" s="32"/>
      <c r="D143" s="37"/>
      <c r="E143" s="17" t="s">
        <v>362</v>
      </c>
      <c r="F143" s="38" t="s">
        <v>363</v>
      </c>
      <c r="G143" s="34"/>
    </row>
    <row r="144" spans="1:7" ht="22.5" hidden="1" outlineLevel="1" x14ac:dyDescent="0.2">
      <c r="A144" s="36"/>
      <c r="B144" s="18"/>
      <c r="C144" s="32"/>
      <c r="D144" s="37"/>
      <c r="G144" s="19" t="s">
        <v>364</v>
      </c>
    </row>
    <row r="145" spans="1:7" collapsed="1" x14ac:dyDescent="0.2">
      <c r="A145" s="36"/>
      <c r="B145" s="18"/>
      <c r="C145" s="32"/>
      <c r="D145" s="37"/>
      <c r="F145" s="16"/>
    </row>
    <row r="146" spans="1:7" ht="22.5" x14ac:dyDescent="0.2">
      <c r="A146" s="36"/>
      <c r="B146" s="18"/>
      <c r="C146" s="32" t="s">
        <v>365</v>
      </c>
      <c r="D146" s="48" t="s">
        <v>0</v>
      </c>
      <c r="F146" s="16"/>
    </row>
    <row r="147" spans="1:7" ht="26.25" customHeight="1" x14ac:dyDescent="0.2">
      <c r="A147" s="20"/>
      <c r="B147" s="20"/>
      <c r="C147" s="89"/>
      <c r="D147" s="42"/>
      <c r="E147" s="59" t="s">
        <v>1</v>
      </c>
      <c r="F147" s="38" t="s">
        <v>2</v>
      </c>
    </row>
    <row r="148" spans="1:7" ht="53.25" hidden="1" customHeight="1" outlineLevel="1" x14ac:dyDescent="0.2">
      <c r="A148" s="20"/>
      <c r="B148" s="20"/>
      <c r="C148" s="89"/>
      <c r="D148" s="42"/>
      <c r="E148" s="59"/>
      <c r="G148" s="47" t="s">
        <v>155</v>
      </c>
    </row>
    <row r="149" spans="1:7" ht="22.5" collapsed="1" x14ac:dyDescent="0.2">
      <c r="A149" s="36"/>
      <c r="B149" s="36"/>
      <c r="C149" s="90"/>
      <c r="D149" s="37"/>
      <c r="E149" s="17" t="s">
        <v>156</v>
      </c>
      <c r="F149" s="38" t="s">
        <v>157</v>
      </c>
    </row>
    <row r="150" spans="1:7" ht="33.75" hidden="1" outlineLevel="1" x14ac:dyDescent="0.2">
      <c r="A150" s="36"/>
      <c r="B150" s="36"/>
      <c r="C150" s="90"/>
      <c r="D150" s="37"/>
      <c r="G150" s="19" t="s">
        <v>158</v>
      </c>
    </row>
    <row r="151" spans="1:7" collapsed="1" x14ac:dyDescent="0.2">
      <c r="A151" s="36"/>
      <c r="B151" s="36"/>
      <c r="C151" s="90"/>
      <c r="D151" s="37"/>
      <c r="E151" s="17" t="s">
        <v>159</v>
      </c>
      <c r="F151" s="38" t="s">
        <v>160</v>
      </c>
    </row>
    <row r="152" spans="1:7" ht="67.5" hidden="1" outlineLevel="1" x14ac:dyDescent="0.2">
      <c r="A152" s="36"/>
      <c r="B152" s="36"/>
      <c r="C152" s="90"/>
      <c r="D152" s="37"/>
      <c r="F152" s="38"/>
      <c r="G152" s="19" t="s">
        <v>161</v>
      </c>
    </row>
    <row r="153" spans="1:7" ht="22.5" collapsed="1" x14ac:dyDescent="0.2">
      <c r="A153" s="36"/>
      <c r="B153" s="36"/>
      <c r="C153" s="90"/>
      <c r="D153" s="37"/>
      <c r="E153" s="17" t="s">
        <v>162</v>
      </c>
      <c r="F153" s="41" t="s">
        <v>163</v>
      </c>
      <c r="G153" s="47"/>
    </row>
    <row r="154" spans="1:7" ht="33.75" hidden="1" outlineLevel="1" x14ac:dyDescent="0.2">
      <c r="A154" s="36"/>
      <c r="B154" s="36"/>
      <c r="C154" s="90"/>
      <c r="D154" s="37"/>
      <c r="F154" s="37"/>
      <c r="G154" s="47" t="s">
        <v>164</v>
      </c>
    </row>
    <row r="155" spans="1:7" ht="33.75" collapsed="1" x14ac:dyDescent="0.2">
      <c r="A155" s="36"/>
      <c r="B155" s="36"/>
      <c r="C155" s="90"/>
      <c r="D155" s="37"/>
      <c r="E155" s="59" t="s">
        <v>165</v>
      </c>
      <c r="F155" s="55" t="s">
        <v>166</v>
      </c>
      <c r="G155" s="34"/>
    </row>
    <row r="156" spans="1:7" ht="59.25" hidden="1" customHeight="1" outlineLevel="1" x14ac:dyDescent="0.2">
      <c r="A156" s="36"/>
      <c r="B156" s="36"/>
      <c r="C156" s="90"/>
      <c r="D156" s="37"/>
      <c r="E156" s="91"/>
      <c r="F156" s="92"/>
      <c r="G156" s="56" t="s">
        <v>167</v>
      </c>
    </row>
    <row r="157" spans="1:7" ht="22.5" collapsed="1" x14ac:dyDescent="0.2">
      <c r="A157" s="36"/>
      <c r="B157" s="36"/>
      <c r="C157" s="90" t="s">
        <v>168</v>
      </c>
      <c r="D157" s="48" t="s">
        <v>169</v>
      </c>
      <c r="E157" s="91"/>
      <c r="F157" s="92"/>
      <c r="G157" s="56"/>
    </row>
    <row r="158" spans="1:7" x14ac:dyDescent="0.2">
      <c r="A158" s="36"/>
      <c r="B158" s="36"/>
      <c r="C158" s="90"/>
      <c r="D158" s="37"/>
      <c r="E158" s="91" t="s">
        <v>170</v>
      </c>
      <c r="F158" s="64" t="s">
        <v>171</v>
      </c>
      <c r="G158" s="56"/>
    </row>
    <row r="159" spans="1:7" ht="33.75" hidden="1" outlineLevel="1" x14ac:dyDescent="0.2">
      <c r="A159" s="36"/>
      <c r="B159" s="36"/>
      <c r="C159" s="90"/>
      <c r="D159" s="37"/>
      <c r="F159" s="16"/>
      <c r="G159" s="19" t="s">
        <v>172</v>
      </c>
    </row>
    <row r="160" spans="1:7" collapsed="1" x14ac:dyDescent="0.2">
      <c r="A160" s="36"/>
      <c r="B160" s="36"/>
      <c r="D160" s="42"/>
      <c r="E160" s="91" t="s">
        <v>173</v>
      </c>
      <c r="F160" s="64" t="s">
        <v>174</v>
      </c>
      <c r="G160" s="63"/>
    </row>
    <row r="161" spans="3:7" ht="45" hidden="1" outlineLevel="1" x14ac:dyDescent="0.2">
      <c r="D161" s="37"/>
      <c r="G161" s="19" t="s">
        <v>175</v>
      </c>
    </row>
    <row r="162" spans="3:7" collapsed="1" x14ac:dyDescent="0.2">
      <c r="C162" s="32"/>
      <c r="F162" s="37"/>
      <c r="G162" s="47"/>
    </row>
    <row r="163" spans="3:7" ht="33.75" x14ac:dyDescent="0.2">
      <c r="C163" s="32" t="s">
        <v>176</v>
      </c>
      <c r="D163" s="93" t="s">
        <v>177</v>
      </c>
      <c r="F163" s="34"/>
      <c r="G163" s="35"/>
    </row>
    <row r="164" spans="3:7" ht="33.75" x14ac:dyDescent="0.2">
      <c r="C164" s="32"/>
      <c r="E164" s="39" t="s">
        <v>178</v>
      </c>
      <c r="F164" s="41" t="s">
        <v>179</v>
      </c>
      <c r="G164" s="47"/>
    </row>
    <row r="165" spans="3:7" ht="33.75" hidden="1" outlineLevel="1" x14ac:dyDescent="0.2">
      <c r="C165" s="32"/>
      <c r="F165" s="41"/>
      <c r="G165" s="47" t="s">
        <v>180</v>
      </c>
    </row>
    <row r="166" spans="3:7" ht="22.5" collapsed="1" x14ac:dyDescent="0.2">
      <c r="C166" s="32"/>
      <c r="E166" s="17" t="s">
        <v>181</v>
      </c>
      <c r="F166" s="41" t="s">
        <v>182</v>
      </c>
      <c r="G166" s="47"/>
    </row>
    <row r="167" spans="3:7" ht="22.5" hidden="1" outlineLevel="1" x14ac:dyDescent="0.2">
      <c r="C167" s="32"/>
      <c r="F167" s="41"/>
      <c r="G167" s="47" t="s">
        <v>183</v>
      </c>
    </row>
    <row r="168" spans="3:7" ht="22.5" collapsed="1" x14ac:dyDescent="0.2">
      <c r="C168" s="32"/>
      <c r="E168" s="17" t="s">
        <v>184</v>
      </c>
      <c r="F168" s="41" t="s">
        <v>185</v>
      </c>
      <c r="G168" s="47"/>
    </row>
    <row r="169" spans="3:7" ht="33.75" hidden="1" outlineLevel="1" x14ac:dyDescent="0.2">
      <c r="C169" s="32"/>
      <c r="F169" s="41"/>
      <c r="G169" s="47" t="s">
        <v>186</v>
      </c>
    </row>
    <row r="170" spans="3:7" ht="22.5" collapsed="1" x14ac:dyDescent="0.2">
      <c r="C170" s="32"/>
      <c r="E170" s="17" t="s">
        <v>187</v>
      </c>
      <c r="F170" s="41" t="s">
        <v>188</v>
      </c>
      <c r="G170" s="34"/>
    </row>
    <row r="171" spans="3:7" ht="56.25" hidden="1" outlineLevel="1" x14ac:dyDescent="0.2">
      <c r="C171" s="32"/>
      <c r="F171" s="41"/>
      <c r="G171" s="47" t="s">
        <v>189</v>
      </c>
    </row>
    <row r="172" spans="3:7" ht="22.5" collapsed="1" x14ac:dyDescent="0.2">
      <c r="C172" s="32"/>
      <c r="E172" s="17" t="s">
        <v>190</v>
      </c>
      <c r="F172" s="38" t="s">
        <v>191</v>
      </c>
      <c r="G172" s="34"/>
    </row>
    <row r="173" spans="3:7" ht="56.25" hidden="1" outlineLevel="1" x14ac:dyDescent="0.2">
      <c r="C173" s="32"/>
      <c r="G173" s="19" t="s">
        <v>366</v>
      </c>
    </row>
    <row r="174" spans="3:7" ht="22.5" collapsed="1" x14ac:dyDescent="0.2">
      <c r="C174" s="32"/>
      <c r="E174" s="17" t="s">
        <v>367</v>
      </c>
      <c r="F174" s="72" t="s">
        <v>368</v>
      </c>
      <c r="G174" s="34"/>
    </row>
    <row r="175" spans="3:7" ht="45" hidden="1" outlineLevel="1" x14ac:dyDescent="0.2">
      <c r="C175" s="32"/>
      <c r="F175" s="54"/>
      <c r="G175" s="50" t="s">
        <v>369</v>
      </c>
    </row>
    <row r="176" spans="3:7" collapsed="1" x14ac:dyDescent="0.2"/>
  </sheetData>
  <sheetProtection selectLockedCells="1" selectUnlockedCells="1"/>
  <phoneticPr fontId="35" type="noConversion"/>
  <pageMargins left="0.7" right="0.37986111111111109" top="0.75" bottom="0.75" header="0.51180555555555551" footer="0.51180555555555551"/>
  <pageSetup paperSize="8"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4"/>
  </sheetPr>
  <dimension ref="A1:E61"/>
  <sheetViews>
    <sheetView tabSelected="1" workbookViewId="0">
      <selection activeCell="F30" sqref="F30"/>
    </sheetView>
  </sheetViews>
  <sheetFormatPr defaultRowHeight="12.75" x14ac:dyDescent="0.2"/>
  <cols>
    <col min="1" max="1" width="3.42578125" style="94" customWidth="1"/>
    <col min="2" max="2" width="59.5703125" style="94" customWidth="1"/>
    <col min="3" max="3" width="38.42578125" style="94" customWidth="1"/>
    <col min="4" max="4" width="4.5703125" style="94" customWidth="1"/>
    <col min="5" max="5" width="9.85546875" style="94" customWidth="1"/>
    <col min="6" max="16384" width="9.140625" style="94"/>
  </cols>
  <sheetData>
    <row r="1" spans="1:5" ht="21.75" customHeight="1" x14ac:dyDescent="0.25">
      <c r="A1" s="95" t="s">
        <v>370</v>
      </c>
      <c r="B1" s="96"/>
    </row>
    <row r="2" spans="1:5" s="96" customFormat="1" ht="21.75" customHeight="1" x14ac:dyDescent="0.25">
      <c r="A2" s="97" t="s">
        <v>371</v>
      </c>
      <c r="B2" s="97"/>
      <c r="C2" s="97"/>
    </row>
    <row r="3" spans="1:5" ht="17.100000000000001" customHeight="1" x14ac:dyDescent="0.2">
      <c r="A3" s="98">
        <v>1</v>
      </c>
      <c r="B3" s="98" t="s">
        <v>372</v>
      </c>
      <c r="C3" s="299" t="s">
        <v>373</v>
      </c>
      <c r="D3" s="99"/>
      <c r="E3" s="100"/>
    </row>
    <row r="4" spans="1:5" ht="17.100000000000001" customHeight="1" x14ac:dyDescent="0.2">
      <c r="A4" s="98">
        <v>2</v>
      </c>
      <c r="B4" s="98" t="s">
        <v>374</v>
      </c>
      <c r="C4" s="299">
        <v>13598</v>
      </c>
      <c r="D4" s="99"/>
      <c r="E4" s="99"/>
    </row>
    <row r="5" spans="1:5" ht="17.100000000000001" customHeight="1" x14ac:dyDescent="0.2">
      <c r="A5" s="98">
        <v>3</v>
      </c>
      <c r="B5" s="98" t="s">
        <v>375</v>
      </c>
      <c r="C5" s="299">
        <v>16768557</v>
      </c>
      <c r="D5" s="99"/>
      <c r="E5" s="99"/>
    </row>
    <row r="6" spans="1:5" ht="17.100000000000001" customHeight="1" x14ac:dyDescent="0.2">
      <c r="A6" s="98">
        <v>4</v>
      </c>
      <c r="B6" s="98" t="s">
        <v>376</v>
      </c>
      <c r="C6" s="299">
        <v>3263</v>
      </c>
      <c r="D6" s="99"/>
      <c r="E6" s="99"/>
    </row>
    <row r="7" spans="1:5" ht="17.100000000000001" customHeight="1" x14ac:dyDescent="0.2">
      <c r="A7" s="101"/>
      <c r="B7" s="102" t="s">
        <v>377</v>
      </c>
      <c r="C7" s="299">
        <v>1437</v>
      </c>
      <c r="D7" s="99"/>
      <c r="E7" s="99"/>
    </row>
    <row r="8" spans="1:5" ht="17.100000000000001" customHeight="1" x14ac:dyDescent="0.2">
      <c r="A8" s="101"/>
      <c r="B8" s="102" t="s">
        <v>378</v>
      </c>
      <c r="C8" s="299">
        <v>1826</v>
      </c>
      <c r="D8" s="99"/>
      <c r="E8" s="99"/>
    </row>
    <row r="9" spans="1:5" ht="17.100000000000001" customHeight="1" x14ac:dyDescent="0.2">
      <c r="A9" s="103" t="s">
        <v>379</v>
      </c>
      <c r="B9" s="104" t="s">
        <v>380</v>
      </c>
      <c r="C9" s="105"/>
      <c r="D9" s="99"/>
      <c r="E9" s="99"/>
    </row>
    <row r="10" spans="1:5" ht="17.100000000000001" customHeight="1" x14ac:dyDescent="0.2">
      <c r="A10" s="103"/>
      <c r="B10" s="106" t="s">
        <v>381</v>
      </c>
      <c r="C10" s="107" t="s">
        <v>382</v>
      </c>
      <c r="D10" s="99"/>
      <c r="E10" s="99"/>
    </row>
    <row r="11" spans="1:5" ht="17.100000000000001" customHeight="1" x14ac:dyDescent="0.2">
      <c r="A11" s="103"/>
      <c r="B11" s="102" t="s">
        <v>383</v>
      </c>
      <c r="C11" s="108" t="s">
        <v>382</v>
      </c>
      <c r="D11" s="99"/>
      <c r="E11" s="99"/>
    </row>
    <row r="12" spans="1:5" ht="17.100000000000001" customHeight="1" x14ac:dyDescent="0.2">
      <c r="A12" s="103"/>
      <c r="B12" s="102" t="s">
        <v>384</v>
      </c>
      <c r="C12" s="108" t="s">
        <v>382</v>
      </c>
      <c r="D12" s="99"/>
      <c r="E12" s="99"/>
    </row>
    <row r="13" spans="1:5" ht="30" customHeight="1" x14ac:dyDescent="0.2">
      <c r="A13" s="109">
        <v>6</v>
      </c>
      <c r="B13" s="110" t="s">
        <v>385</v>
      </c>
      <c r="C13" s="298" t="s">
        <v>386</v>
      </c>
      <c r="D13" s="99"/>
      <c r="E13" s="99"/>
    </row>
    <row r="14" spans="1:5" ht="30" customHeight="1" x14ac:dyDescent="0.2">
      <c r="A14" s="109">
        <v>7</v>
      </c>
      <c r="B14" s="110" t="s">
        <v>387</v>
      </c>
      <c r="C14" s="298">
        <v>8</v>
      </c>
      <c r="D14" s="99"/>
      <c r="E14" s="99"/>
    </row>
    <row r="15" spans="1:5" ht="30" customHeight="1" x14ac:dyDescent="0.2">
      <c r="A15" s="109">
        <v>8</v>
      </c>
      <c r="B15" s="110" t="s">
        <v>388</v>
      </c>
      <c r="C15" s="298">
        <v>2</v>
      </c>
      <c r="D15" s="99"/>
      <c r="E15" s="99"/>
    </row>
    <row r="16" spans="1:5" ht="30" customHeight="1" x14ac:dyDescent="0.2">
      <c r="A16" s="109">
        <v>9</v>
      </c>
      <c r="B16" s="110" t="s">
        <v>389</v>
      </c>
      <c r="C16" s="298" t="s">
        <v>390</v>
      </c>
      <c r="D16" s="99"/>
      <c r="E16" s="99"/>
    </row>
    <row r="17" spans="1:5" ht="17.100000000000001" customHeight="1" x14ac:dyDescent="0.2">
      <c r="A17" s="109">
        <v>10</v>
      </c>
      <c r="B17" s="98" t="s">
        <v>391</v>
      </c>
      <c r="C17" s="298">
        <v>87.1</v>
      </c>
      <c r="D17" s="99"/>
      <c r="E17" s="99"/>
    </row>
    <row r="18" spans="1:5" ht="17.100000000000001" customHeight="1" x14ac:dyDescent="0.2">
      <c r="A18" s="101"/>
      <c r="B18" s="102" t="s">
        <v>392</v>
      </c>
      <c r="C18" s="298">
        <v>87.1</v>
      </c>
      <c r="D18" s="99"/>
      <c r="E18" s="99"/>
    </row>
    <row r="19" spans="1:5" ht="17.100000000000001" customHeight="1" x14ac:dyDescent="0.2">
      <c r="A19" s="101"/>
      <c r="B19" s="102" t="s">
        <v>393</v>
      </c>
      <c r="C19" s="108"/>
      <c r="D19" s="99"/>
      <c r="E19" s="99"/>
    </row>
    <row r="20" spans="1:5" ht="55.5" customHeight="1" x14ac:dyDescent="0.2">
      <c r="A20" s="101"/>
      <c r="B20" s="111" t="s">
        <v>394</v>
      </c>
      <c r="C20" s="107" t="s">
        <v>395</v>
      </c>
      <c r="D20" s="99"/>
      <c r="E20" s="99"/>
    </row>
    <row r="21" spans="1:5" ht="17.100000000000001" customHeight="1" x14ac:dyDescent="0.2">
      <c r="A21" s="98">
        <v>11</v>
      </c>
      <c r="B21" s="98" t="s">
        <v>396</v>
      </c>
      <c r="C21" s="298">
        <v>5</v>
      </c>
      <c r="D21" s="99"/>
      <c r="E21" s="99"/>
    </row>
    <row r="22" spans="1:5" ht="17.100000000000001" customHeight="1" x14ac:dyDescent="0.2">
      <c r="A22" s="112"/>
      <c r="B22" s="102" t="s">
        <v>397</v>
      </c>
      <c r="C22" s="298">
        <v>5</v>
      </c>
      <c r="D22" s="99"/>
      <c r="E22" s="99"/>
    </row>
    <row r="23" spans="1:5" ht="17.100000000000001" customHeight="1" x14ac:dyDescent="0.2">
      <c r="A23" s="112"/>
      <c r="B23" s="102" t="s">
        <v>398</v>
      </c>
      <c r="C23" s="298">
        <v>0</v>
      </c>
      <c r="D23" s="99"/>
      <c r="E23" s="99"/>
    </row>
    <row r="24" spans="1:5" ht="17.100000000000001" customHeight="1" x14ac:dyDescent="0.2">
      <c r="A24" s="112"/>
      <c r="B24" s="102" t="s">
        <v>399</v>
      </c>
      <c r="C24" s="298">
        <v>0</v>
      </c>
      <c r="D24" s="99"/>
      <c r="E24" s="99"/>
    </row>
    <row r="25" spans="1:5" ht="17.100000000000001" customHeight="1" x14ac:dyDescent="0.2">
      <c r="A25" s="112">
        <v>12</v>
      </c>
      <c r="B25" s="110" t="s">
        <v>400</v>
      </c>
      <c r="C25" s="298">
        <v>1683</v>
      </c>
      <c r="D25" s="99"/>
      <c r="E25" s="99"/>
    </row>
    <row r="26" spans="1:5" ht="17.100000000000001" customHeight="1" x14ac:dyDescent="0.2">
      <c r="A26" s="112"/>
      <c r="B26" s="102" t="s">
        <v>401</v>
      </c>
      <c r="C26" s="298">
        <v>250</v>
      </c>
      <c r="D26" s="99"/>
      <c r="E26" s="99"/>
    </row>
    <row r="27" spans="1:5" ht="17.100000000000001" customHeight="1" x14ac:dyDescent="0.2">
      <c r="A27" s="112"/>
      <c r="B27" s="102" t="s">
        <v>402</v>
      </c>
      <c r="C27" s="298">
        <v>399</v>
      </c>
      <c r="D27" s="99"/>
      <c r="E27" s="99"/>
    </row>
    <row r="28" spans="1:5" ht="17.100000000000001" customHeight="1" x14ac:dyDescent="0.2">
      <c r="A28" s="112">
        <v>13</v>
      </c>
      <c r="B28" s="98" t="s">
        <v>403</v>
      </c>
      <c r="C28" s="298" t="s">
        <v>404</v>
      </c>
      <c r="D28" s="99"/>
      <c r="E28" s="99"/>
    </row>
    <row r="29" spans="1:5" ht="17.100000000000001" customHeight="1" x14ac:dyDescent="0.2">
      <c r="A29" s="112">
        <v>14</v>
      </c>
      <c r="B29" s="98" t="s">
        <v>405</v>
      </c>
      <c r="C29" s="298">
        <v>1746</v>
      </c>
      <c r="D29" s="99"/>
      <c r="E29" s="99"/>
    </row>
    <row r="30" spans="1:5" ht="19.5" customHeight="1" x14ac:dyDescent="0.2">
      <c r="A30" s="112"/>
      <c r="B30" s="111" t="s">
        <v>406</v>
      </c>
      <c r="C30" s="298">
        <v>40</v>
      </c>
      <c r="D30" s="99"/>
      <c r="E30" s="99"/>
    </row>
    <row r="31" spans="1:5" s="114" customFormat="1" ht="19.5" customHeight="1" x14ac:dyDescent="0.2">
      <c r="A31" s="113"/>
      <c r="B31" s="111" t="s">
        <v>407</v>
      </c>
      <c r="C31" s="298">
        <v>578</v>
      </c>
      <c r="D31" s="100"/>
      <c r="E31" s="100"/>
    </row>
    <row r="32" spans="1:5" ht="17.100000000000001" customHeight="1" x14ac:dyDescent="0.2">
      <c r="A32" s="98">
        <v>15</v>
      </c>
      <c r="B32" s="112" t="s">
        <v>408</v>
      </c>
      <c r="C32" s="298">
        <v>1</v>
      </c>
      <c r="D32" s="99"/>
      <c r="E32" s="99"/>
    </row>
    <row r="33" spans="1:5" ht="17.100000000000001" customHeight="1" x14ac:dyDescent="0.2">
      <c r="A33" s="115">
        <v>16</v>
      </c>
      <c r="B33" s="98" t="s">
        <v>409</v>
      </c>
      <c r="C33" s="298" t="s">
        <v>410</v>
      </c>
      <c r="D33" s="99"/>
      <c r="E33" s="99"/>
    </row>
    <row r="34" spans="1:5" ht="17.100000000000001" customHeight="1" x14ac:dyDescent="0.2">
      <c r="A34" s="116">
        <v>17</v>
      </c>
      <c r="B34" s="115" t="s">
        <v>411</v>
      </c>
      <c r="C34" s="108" t="s">
        <v>154</v>
      </c>
      <c r="D34" s="99"/>
      <c r="E34" s="99"/>
    </row>
    <row r="35" spans="1:5" ht="18" customHeight="1" x14ac:dyDescent="0.2">
      <c r="A35" s="104">
        <v>18</v>
      </c>
      <c r="B35" s="104" t="s">
        <v>412</v>
      </c>
      <c r="C35" s="108" t="s">
        <v>152</v>
      </c>
      <c r="D35" s="99"/>
      <c r="E35" s="99"/>
    </row>
    <row r="36" spans="1:5" ht="18" customHeight="1" x14ac:dyDescent="0.2">
      <c r="A36" s="117"/>
      <c r="B36" s="118"/>
      <c r="C36" s="108" t="s">
        <v>413</v>
      </c>
      <c r="D36" s="119"/>
      <c r="E36" s="99"/>
    </row>
    <row r="37" spans="1:5" ht="18" customHeight="1" x14ac:dyDescent="0.2">
      <c r="A37" s="117"/>
      <c r="B37" s="120"/>
      <c r="C37" s="108" t="s">
        <v>414</v>
      </c>
      <c r="D37" s="99"/>
      <c r="E37" s="99"/>
    </row>
    <row r="38" spans="1:5" ht="18" customHeight="1" x14ac:dyDescent="0.2">
      <c r="A38" s="117"/>
      <c r="B38" s="120"/>
      <c r="C38" s="108" t="s">
        <v>415</v>
      </c>
      <c r="D38" s="99"/>
      <c r="E38" s="99"/>
    </row>
    <row r="39" spans="1:5" ht="18" customHeight="1" x14ac:dyDescent="0.2">
      <c r="A39" s="117"/>
      <c r="B39" s="120"/>
      <c r="C39" s="108" t="s">
        <v>416</v>
      </c>
      <c r="D39" s="99"/>
      <c r="E39" s="99"/>
    </row>
    <row r="40" spans="1:5" ht="18" customHeight="1" x14ac:dyDescent="0.2">
      <c r="A40" s="117"/>
      <c r="B40" s="120"/>
      <c r="C40" s="108" t="s">
        <v>153</v>
      </c>
      <c r="D40" s="99"/>
      <c r="E40" s="99"/>
    </row>
    <row r="41" spans="1:5" ht="18" customHeight="1" x14ac:dyDescent="0.2">
      <c r="A41" s="117"/>
      <c r="B41" s="120"/>
      <c r="C41" s="108"/>
      <c r="D41" s="99"/>
      <c r="E41" s="99"/>
    </row>
    <row r="42" spans="1:5" ht="18" customHeight="1" x14ac:dyDescent="0.2">
      <c r="A42" s="117"/>
      <c r="B42" s="120"/>
      <c r="C42" s="108"/>
      <c r="D42" s="99"/>
      <c r="E42" s="99"/>
    </row>
    <row r="43" spans="1:5" ht="18" customHeight="1" x14ac:dyDescent="0.2">
      <c r="A43" s="117"/>
      <c r="B43" s="120"/>
      <c r="C43" s="108"/>
      <c r="D43" s="99"/>
      <c r="E43" s="99"/>
    </row>
    <row r="44" spans="1:5" ht="18" customHeight="1" x14ac:dyDescent="0.2">
      <c r="A44" s="117"/>
      <c r="B44" s="120"/>
      <c r="C44" s="108"/>
      <c r="D44" s="99"/>
      <c r="E44" s="99"/>
    </row>
    <row r="45" spans="1:5" x14ac:dyDescent="0.2">
      <c r="B45" s="99"/>
      <c r="C45" s="99"/>
      <c r="D45" s="99"/>
      <c r="E45" s="99"/>
    </row>
    <row r="46" spans="1:5" x14ac:dyDescent="0.2">
      <c r="B46" s="99"/>
      <c r="C46" s="99"/>
      <c r="D46" s="99"/>
      <c r="E46" s="99"/>
    </row>
    <row r="47" spans="1:5" x14ac:dyDescent="0.2">
      <c r="B47" s="99"/>
      <c r="C47" s="99"/>
      <c r="D47" s="99"/>
      <c r="E47" s="99"/>
    </row>
    <row r="48" spans="1:5" x14ac:dyDescent="0.2">
      <c r="B48" s="99"/>
      <c r="C48" s="99"/>
      <c r="D48" s="99"/>
      <c r="E48" s="99"/>
    </row>
    <row r="49" spans="2:5" x14ac:dyDescent="0.2">
      <c r="B49" s="99"/>
      <c r="C49" s="99"/>
      <c r="D49" s="99"/>
      <c r="E49" s="99"/>
    </row>
    <row r="50" spans="2:5" x14ac:dyDescent="0.2">
      <c r="B50" s="99"/>
      <c r="C50" s="99"/>
      <c r="D50" s="99"/>
      <c r="E50" s="99"/>
    </row>
    <row r="51" spans="2:5" x14ac:dyDescent="0.2">
      <c r="B51" s="99"/>
      <c r="C51" s="99"/>
      <c r="D51" s="99"/>
      <c r="E51" s="99"/>
    </row>
    <row r="52" spans="2:5" x14ac:dyDescent="0.2">
      <c r="B52" s="99"/>
      <c r="C52" s="99"/>
      <c r="D52" s="99"/>
      <c r="E52" s="99"/>
    </row>
    <row r="53" spans="2:5" x14ac:dyDescent="0.2">
      <c r="B53" s="99"/>
      <c r="C53" s="99"/>
      <c r="D53" s="99"/>
      <c r="E53" s="99"/>
    </row>
    <row r="54" spans="2:5" x14ac:dyDescent="0.2">
      <c r="B54" s="99"/>
      <c r="C54" s="99"/>
      <c r="D54" s="99"/>
      <c r="E54" s="99"/>
    </row>
    <row r="55" spans="2:5" x14ac:dyDescent="0.2">
      <c r="B55" s="99"/>
      <c r="C55" s="99"/>
      <c r="D55" s="99"/>
      <c r="E55" s="99"/>
    </row>
    <row r="56" spans="2:5" x14ac:dyDescent="0.2">
      <c r="B56" s="99"/>
      <c r="C56" s="99"/>
      <c r="D56" s="99"/>
      <c r="E56" s="99"/>
    </row>
    <row r="57" spans="2:5" x14ac:dyDescent="0.2">
      <c r="B57" s="99"/>
      <c r="C57" s="99"/>
      <c r="D57" s="99"/>
      <c r="E57" s="99"/>
    </row>
    <row r="58" spans="2:5" x14ac:dyDescent="0.2">
      <c r="B58" s="99"/>
      <c r="C58" s="99"/>
      <c r="D58" s="99"/>
      <c r="E58" s="99"/>
    </row>
    <row r="59" spans="2:5" x14ac:dyDescent="0.2">
      <c r="B59" s="99"/>
      <c r="C59" s="99"/>
      <c r="D59" s="99"/>
      <c r="E59" s="99"/>
    </row>
    <row r="60" spans="2:5" x14ac:dyDescent="0.2">
      <c r="B60" s="99"/>
      <c r="C60" s="99"/>
      <c r="D60" s="99"/>
      <c r="E60" s="99"/>
    </row>
    <row r="61" spans="2:5" x14ac:dyDescent="0.2">
      <c r="B61" s="99"/>
      <c r="C61" s="99"/>
      <c r="D61" s="99"/>
      <c r="E61" s="99"/>
    </row>
  </sheetData>
  <sheetProtection sheet="1" formatCells="0" formatColumns="0" formatRows="0" insertHyperlinks="0"/>
  <phoneticPr fontId="35" type="noConversion"/>
  <pageMargins left="0.7" right="0.7" top="0.75" bottom="0.75" header="0.51180555555555551" footer="0.51180555555555551"/>
  <pageSetup paperSize="9" scale="84" firstPageNumber="0"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A1:O77"/>
  <sheetViews>
    <sheetView zoomScaleSheetLayoutView="90" workbookViewId="0">
      <pane xSplit="2" topLeftCell="C1" activePane="topRight" state="frozen"/>
      <selection activeCell="A35" sqref="A35"/>
      <selection pane="topRight" activeCell="E7" sqref="E7:E9"/>
    </sheetView>
  </sheetViews>
  <sheetFormatPr defaultRowHeight="11.25" x14ac:dyDescent="0.2"/>
  <cols>
    <col min="1" max="1" width="6.28515625" style="20" customWidth="1"/>
    <col min="2" max="2" width="47.7109375" style="14" customWidth="1"/>
    <col min="3" max="3" width="10" style="14" customWidth="1"/>
    <col min="4" max="4" width="11.140625" style="121" customWidth="1"/>
    <col min="5" max="5" width="33.140625" style="121" customWidth="1"/>
    <col min="6" max="6" width="7.28515625" style="14" customWidth="1"/>
    <col min="7" max="7" width="10.7109375" style="121" customWidth="1"/>
    <col min="8" max="8" width="7.140625" style="18" customWidth="1"/>
    <col min="9" max="9" width="7.42578125" style="18" customWidth="1"/>
    <col min="10" max="10" width="15.5703125" style="122" customWidth="1"/>
    <col min="11" max="11" width="7.85546875" style="123" customWidth="1"/>
    <col min="12" max="12" width="10.85546875" style="123" customWidth="1"/>
    <col min="13" max="13" width="11.28515625" style="124" customWidth="1"/>
    <col min="14" max="14" width="11.28515625" style="123" customWidth="1"/>
    <col min="15" max="15" width="3.85546875" style="125" customWidth="1"/>
    <col min="16" max="16384" width="9.140625" style="20"/>
  </cols>
  <sheetData>
    <row r="1" spans="1:15" s="36" customFormat="1" ht="18" x14ac:dyDescent="0.2">
      <c r="A1" s="95" t="s">
        <v>417</v>
      </c>
      <c r="B1" s="14"/>
      <c r="C1" s="14"/>
      <c r="E1" s="121"/>
      <c r="F1" s="14"/>
      <c r="G1" s="121"/>
      <c r="H1" s="18"/>
      <c r="I1" s="18"/>
      <c r="J1" s="126"/>
      <c r="K1" s="121"/>
      <c r="L1" s="121"/>
      <c r="M1" s="127"/>
      <c r="N1" s="121"/>
      <c r="O1" s="128"/>
    </row>
    <row r="2" spans="1:15" ht="24.75" customHeight="1" x14ac:dyDescent="0.2">
      <c r="A2" s="309" t="s">
        <v>418</v>
      </c>
      <c r="B2" s="309"/>
      <c r="C2" s="310" t="s">
        <v>419</v>
      </c>
      <c r="D2" s="310"/>
      <c r="E2" s="310"/>
      <c r="G2" s="130"/>
      <c r="H2" s="130"/>
      <c r="I2" s="130"/>
      <c r="J2" s="130"/>
      <c r="K2" s="130"/>
      <c r="L2" s="130"/>
    </row>
    <row r="3" spans="1:15" ht="24.75" customHeight="1" x14ac:dyDescent="0.2">
      <c r="A3" s="309"/>
      <c r="B3" s="309"/>
      <c r="C3" s="310"/>
      <c r="D3" s="310"/>
      <c r="E3" s="310"/>
      <c r="F3" s="131"/>
      <c r="G3" s="130"/>
      <c r="H3" s="130"/>
      <c r="I3" s="130"/>
      <c r="J3" s="130"/>
      <c r="K3" s="130"/>
      <c r="L3" s="130"/>
    </row>
    <row r="4" spans="1:15" ht="12.75" x14ac:dyDescent="0.2">
      <c r="E4" s="132"/>
      <c r="J4" s="316"/>
      <c r="K4" s="316"/>
      <c r="L4" s="316"/>
    </row>
    <row r="5" spans="1:15" ht="12.75" customHeight="1" x14ac:dyDescent="0.2">
      <c r="A5" s="317" t="s">
        <v>420</v>
      </c>
      <c r="B5" s="317" t="s">
        <v>421</v>
      </c>
      <c r="C5" s="317" t="s">
        <v>422</v>
      </c>
      <c r="D5" s="317" t="s">
        <v>423</v>
      </c>
      <c r="E5" s="317" t="s">
        <v>424</v>
      </c>
      <c r="F5" s="317" t="s">
        <v>425</v>
      </c>
      <c r="G5" s="318" t="s">
        <v>426</v>
      </c>
      <c r="H5" s="311" t="s">
        <v>427</v>
      </c>
      <c r="I5" s="311"/>
      <c r="J5" s="312" t="s">
        <v>428</v>
      </c>
      <c r="K5" s="313" t="s">
        <v>429</v>
      </c>
      <c r="L5" s="313"/>
      <c r="M5" s="134"/>
      <c r="N5" s="20"/>
      <c r="O5" s="20"/>
    </row>
    <row r="6" spans="1:15" s="138" customFormat="1" ht="39" customHeight="1" x14ac:dyDescent="0.2">
      <c r="A6" s="317"/>
      <c r="B6" s="317"/>
      <c r="C6" s="317"/>
      <c r="D6" s="317"/>
      <c r="E6" s="317"/>
      <c r="F6" s="317"/>
      <c r="G6" s="317"/>
      <c r="H6" s="135" t="s">
        <v>430</v>
      </c>
      <c r="I6" s="135" t="s">
        <v>431</v>
      </c>
      <c r="J6" s="312"/>
      <c r="K6" s="133" t="s">
        <v>432</v>
      </c>
      <c r="L6" s="136" t="s">
        <v>433</v>
      </c>
      <c r="M6" s="137" t="s">
        <v>434</v>
      </c>
    </row>
    <row r="7" spans="1:15" ht="26.45" customHeight="1" x14ac:dyDescent="0.2">
      <c r="A7" s="319" t="s">
        <v>193</v>
      </c>
      <c r="B7" s="139" t="s">
        <v>435</v>
      </c>
      <c r="C7" s="320" t="s">
        <v>436</v>
      </c>
      <c r="D7" s="315"/>
      <c r="E7" s="321" t="str">
        <f>IF(D7=B48,C48,IF(D7=B49,C49,""))</f>
        <v/>
      </c>
      <c r="F7" s="314">
        <v>0.15</v>
      </c>
      <c r="G7" s="140" t="s">
        <v>437</v>
      </c>
      <c r="H7" s="141">
        <v>703</v>
      </c>
      <c r="I7" s="141">
        <v>790</v>
      </c>
      <c r="J7" s="315"/>
      <c r="K7" s="142">
        <f t="shared" ref="K7:K13" si="0">IF(H7&gt;I7,"VIGA",IF(I7="","",H7/I7))</f>
        <v>0.88987341772151896</v>
      </c>
      <c r="L7" s="143" t="str">
        <f>IF(K7="VIGA","",IF(K7="","",IF(K7&lt;$F$7,"ei","jah")))</f>
        <v>jah</v>
      </c>
      <c r="M7" s="134">
        <f t="shared" ref="M7:M13" si="1">IF(L7="jah",1,IF(L7="","puudub",0))</f>
        <v>1</v>
      </c>
      <c r="N7" s="20"/>
      <c r="O7" s="20"/>
    </row>
    <row r="8" spans="1:15" ht="26.45" customHeight="1" x14ac:dyDescent="0.2">
      <c r="A8" s="319"/>
      <c r="B8" s="322" t="s">
        <v>438</v>
      </c>
      <c r="C8" s="320"/>
      <c r="D8" s="315"/>
      <c r="E8" s="321"/>
      <c r="F8" s="314"/>
      <c r="G8" s="140" t="s">
        <v>439</v>
      </c>
      <c r="H8" s="141">
        <v>527</v>
      </c>
      <c r="I8" s="141">
        <v>1173</v>
      </c>
      <c r="J8" s="315"/>
      <c r="K8" s="142">
        <f t="shared" si="0"/>
        <v>0.44927536231884058</v>
      </c>
      <c r="L8" s="143" t="str">
        <f>IF(K8="VIGA","",IF(K8="","",IF(K8&lt;$F$7,"ei","jah")))</f>
        <v>jah</v>
      </c>
      <c r="M8" s="134">
        <f t="shared" si="1"/>
        <v>1</v>
      </c>
      <c r="N8" s="20"/>
      <c r="O8" s="20"/>
    </row>
    <row r="9" spans="1:15" ht="26.45" customHeight="1" x14ac:dyDescent="0.2">
      <c r="A9" s="319"/>
      <c r="B9" s="322"/>
      <c r="C9" s="320"/>
      <c r="D9" s="315"/>
      <c r="E9" s="321"/>
      <c r="F9" s="314"/>
      <c r="G9" s="140" t="s">
        <v>440</v>
      </c>
      <c r="H9" s="141">
        <v>258</v>
      </c>
      <c r="I9" s="141">
        <v>1615</v>
      </c>
      <c r="J9" s="315"/>
      <c r="K9" s="142">
        <f t="shared" si="0"/>
        <v>0.15975232198142414</v>
      </c>
      <c r="L9" s="143" t="str">
        <f>IF(K9="VIGA","",IF(K9="","",IF(K9&lt;$F$7,"ei","jah")))</f>
        <v>jah</v>
      </c>
      <c r="M9" s="134">
        <f t="shared" si="1"/>
        <v>1</v>
      </c>
      <c r="N9" s="20"/>
      <c r="O9" s="20"/>
    </row>
    <row r="10" spans="1:15" ht="26.45" customHeight="1" x14ac:dyDescent="0.2">
      <c r="A10" s="334" t="s">
        <v>196</v>
      </c>
      <c r="B10" s="144" t="s">
        <v>441</v>
      </c>
      <c r="C10" s="325" t="s">
        <v>436</v>
      </c>
      <c r="D10" s="329"/>
      <c r="E10" s="325" t="str">
        <f>IF(D10=B50,C50,IF(D10=B51,C51,""))</f>
        <v/>
      </c>
      <c r="F10" s="328">
        <v>0.65</v>
      </c>
      <c r="G10" s="140" t="s">
        <v>437</v>
      </c>
      <c r="H10" s="147">
        <v>719</v>
      </c>
      <c r="I10" s="147">
        <v>790</v>
      </c>
      <c r="J10" s="329"/>
      <c r="K10" s="142">
        <f t="shared" si="0"/>
        <v>0.91012658227848098</v>
      </c>
      <c r="L10" s="148" t="str">
        <f>IF(K10="VIGA","",IF(K10="","",IF(K10&lt;$F$10,"ei","jah")))</f>
        <v>jah</v>
      </c>
      <c r="M10" s="134">
        <f t="shared" si="1"/>
        <v>1</v>
      </c>
      <c r="N10" s="20"/>
      <c r="O10" s="20"/>
    </row>
    <row r="11" spans="1:15" ht="26.45" customHeight="1" x14ac:dyDescent="0.2">
      <c r="A11" s="334"/>
      <c r="B11" s="335" t="s">
        <v>442</v>
      </c>
      <c r="C11" s="325"/>
      <c r="D11" s="329"/>
      <c r="E11" s="325"/>
      <c r="F11" s="328"/>
      <c r="G11" s="140" t="s">
        <v>439</v>
      </c>
      <c r="H11" s="147">
        <v>633</v>
      </c>
      <c r="I11" s="147">
        <v>1173</v>
      </c>
      <c r="J11" s="329"/>
      <c r="K11" s="142">
        <f t="shared" si="0"/>
        <v>0.53964194373401531</v>
      </c>
      <c r="L11" s="148" t="str">
        <f>IF(K11="VIGA","",IF(K11="","",IF(K11&lt;$F$10,"ei","jah")))</f>
        <v>ei</v>
      </c>
      <c r="M11" s="134">
        <f t="shared" si="1"/>
        <v>0</v>
      </c>
      <c r="N11" s="20"/>
      <c r="O11" s="20"/>
    </row>
    <row r="12" spans="1:15" ht="26.45" customHeight="1" x14ac:dyDescent="0.2">
      <c r="A12" s="334"/>
      <c r="B12" s="335"/>
      <c r="C12" s="325"/>
      <c r="D12" s="329"/>
      <c r="E12" s="325"/>
      <c r="F12" s="328"/>
      <c r="G12" s="140" t="s">
        <v>440</v>
      </c>
      <c r="H12" s="147">
        <v>678</v>
      </c>
      <c r="I12" s="147">
        <v>1615</v>
      </c>
      <c r="J12" s="329"/>
      <c r="K12" s="142">
        <f t="shared" si="0"/>
        <v>0.41981424148606811</v>
      </c>
      <c r="L12" s="148" t="str">
        <f>IF(K12="VIGA","",IF(K12="","",IF(K12&lt;$F$10,"ei","jah")))</f>
        <v>ei</v>
      </c>
      <c r="M12" s="134">
        <f t="shared" si="1"/>
        <v>0</v>
      </c>
      <c r="N12" s="20"/>
      <c r="O12" s="20"/>
    </row>
    <row r="13" spans="1:15" ht="26.45" customHeight="1" x14ac:dyDescent="0.2">
      <c r="A13" s="333" t="s">
        <v>204</v>
      </c>
      <c r="B13" s="144" t="s">
        <v>443</v>
      </c>
      <c r="C13" s="323" t="s">
        <v>444</v>
      </c>
      <c r="D13" s="327"/>
      <c r="E13" s="323" t="str">
        <f>IF(D13=B52,C52,IF(D13=B53,C53,""))</f>
        <v/>
      </c>
      <c r="F13" s="324">
        <v>0.1</v>
      </c>
      <c r="G13" s="325" t="s">
        <v>439</v>
      </c>
      <c r="H13" s="326">
        <v>39</v>
      </c>
      <c r="I13" s="326">
        <v>1173</v>
      </c>
      <c r="J13" s="327"/>
      <c r="K13" s="331">
        <f t="shared" si="0"/>
        <v>3.3248081841432228E-2</v>
      </c>
      <c r="L13" s="332" t="str">
        <f>IF(K13="VIGA","",IF(K13="","",IF(K13&lt;F13,"ei","jah")))</f>
        <v>ei</v>
      </c>
      <c r="M13" s="330">
        <f t="shared" si="1"/>
        <v>0</v>
      </c>
      <c r="N13" s="20"/>
      <c r="O13" s="20"/>
    </row>
    <row r="14" spans="1:15" ht="26.45" customHeight="1" x14ac:dyDescent="0.2">
      <c r="A14" s="333"/>
      <c r="B14" s="150" t="s">
        <v>445</v>
      </c>
      <c r="C14" s="323"/>
      <c r="D14" s="327"/>
      <c r="E14" s="323"/>
      <c r="F14" s="324"/>
      <c r="G14" s="325"/>
      <c r="H14" s="326"/>
      <c r="I14" s="326"/>
      <c r="J14" s="327"/>
      <c r="K14" s="331"/>
      <c r="L14" s="332"/>
      <c r="M14" s="330"/>
      <c r="N14" s="20"/>
      <c r="O14" s="20"/>
    </row>
    <row r="15" spans="1:15" ht="26.45" customHeight="1" x14ac:dyDescent="0.2">
      <c r="A15" s="334" t="s">
        <v>566</v>
      </c>
      <c r="B15" s="144" t="s">
        <v>446</v>
      </c>
      <c r="C15" s="325" t="s">
        <v>436</v>
      </c>
      <c r="D15" s="329"/>
      <c r="E15" s="325" t="str">
        <f>IF(D15=B54,C54,IF(D15=B55,C55,""))</f>
        <v/>
      </c>
      <c r="F15" s="328">
        <v>0.05</v>
      </c>
      <c r="G15" s="140" t="s">
        <v>437</v>
      </c>
      <c r="H15" s="147">
        <v>213</v>
      </c>
      <c r="I15" s="147">
        <v>790</v>
      </c>
      <c r="J15" s="329"/>
      <c r="K15" s="142">
        <f t="shared" ref="K15:K21" si="2">IF(H15&gt;I15,"VIGA",IF(I15="","",H15/I15))</f>
        <v>0.26962025316455696</v>
      </c>
      <c r="L15" s="148" t="str">
        <f>IF(K15="VIGA","",IF(K15="","",IF(K15&lt;$F$15,"ei","jah")))</f>
        <v>jah</v>
      </c>
      <c r="M15" s="134">
        <f t="shared" ref="M15:M45" si="3">IF(L15="jah",1,IF(L15="","puudub",0))</f>
        <v>1</v>
      </c>
      <c r="N15" s="20"/>
      <c r="O15" s="20"/>
    </row>
    <row r="16" spans="1:15" ht="26.45" customHeight="1" x14ac:dyDescent="0.2">
      <c r="A16" s="334"/>
      <c r="B16" s="322" t="s">
        <v>447</v>
      </c>
      <c r="C16" s="325"/>
      <c r="D16" s="329"/>
      <c r="E16" s="325"/>
      <c r="F16" s="328"/>
      <c r="G16" s="140" t="s">
        <v>439</v>
      </c>
      <c r="H16" s="147">
        <v>82</v>
      </c>
      <c r="I16" s="147">
        <v>1173</v>
      </c>
      <c r="J16" s="329"/>
      <c r="K16" s="142">
        <f t="shared" si="2"/>
        <v>6.9906223358908781E-2</v>
      </c>
      <c r="L16" s="148" t="str">
        <f>IF(K16="VIGA","",IF(K16="","",IF(K16&lt;$F$15,"ei","jah")))</f>
        <v>jah</v>
      </c>
      <c r="M16" s="134">
        <f t="shared" si="3"/>
        <v>1</v>
      </c>
      <c r="N16" s="20"/>
      <c r="O16" s="20"/>
    </row>
    <row r="17" spans="1:13" s="20" customFormat="1" ht="26.45" customHeight="1" x14ac:dyDescent="0.2">
      <c r="A17" s="334"/>
      <c r="B17" s="322"/>
      <c r="C17" s="325"/>
      <c r="D17" s="329"/>
      <c r="E17" s="325"/>
      <c r="F17" s="328"/>
      <c r="G17" s="140" t="s">
        <v>440</v>
      </c>
      <c r="H17" s="147">
        <v>169</v>
      </c>
      <c r="I17" s="147">
        <v>1615</v>
      </c>
      <c r="J17" s="329"/>
      <c r="K17" s="142">
        <f t="shared" si="2"/>
        <v>0.10464396284829722</v>
      </c>
      <c r="L17" s="148" t="str">
        <f>IF(K17="VIGA","",IF(K17="","",IF(K17&lt;$F$15,"ei","jah")))</f>
        <v>jah</v>
      </c>
      <c r="M17" s="134">
        <f t="shared" si="3"/>
        <v>1</v>
      </c>
    </row>
    <row r="18" spans="1:13" s="20" customFormat="1" ht="26.45" customHeight="1" x14ac:dyDescent="0.2">
      <c r="A18" s="336" t="s">
        <v>569</v>
      </c>
      <c r="B18" s="144" t="s">
        <v>448</v>
      </c>
      <c r="C18" s="325" t="s">
        <v>436</v>
      </c>
      <c r="D18" s="329"/>
      <c r="E18" s="325" t="str">
        <f>IF(D18=B56,C56,IF(D18=B57,C57,""))</f>
        <v/>
      </c>
      <c r="F18" s="328">
        <v>0.15</v>
      </c>
      <c r="G18" s="140" t="s">
        <v>437</v>
      </c>
      <c r="H18" s="147">
        <v>213</v>
      </c>
      <c r="I18" s="147">
        <v>790</v>
      </c>
      <c r="J18" s="329"/>
      <c r="K18" s="142">
        <f t="shared" si="2"/>
        <v>0.26962025316455696</v>
      </c>
      <c r="L18" s="148" t="str">
        <f>IF(K18="VIGA","",IF(K18="","",IF(K18&lt;$F$18,"ei","jah")))</f>
        <v>jah</v>
      </c>
      <c r="M18" s="134">
        <f t="shared" si="3"/>
        <v>1</v>
      </c>
    </row>
    <row r="19" spans="1:13" s="20" customFormat="1" ht="26.45" customHeight="1" x14ac:dyDescent="0.2">
      <c r="A19" s="336"/>
      <c r="B19" s="322" t="s">
        <v>449</v>
      </c>
      <c r="C19" s="325"/>
      <c r="D19" s="329"/>
      <c r="E19" s="325"/>
      <c r="F19" s="328"/>
      <c r="G19" s="140" t="s">
        <v>439</v>
      </c>
      <c r="H19" s="147">
        <v>528</v>
      </c>
      <c r="I19" s="147">
        <v>1173</v>
      </c>
      <c r="J19" s="329"/>
      <c r="K19" s="142">
        <f t="shared" si="2"/>
        <v>0.45012787723785164</v>
      </c>
      <c r="L19" s="148" t="str">
        <f>IF(K19="VIGA","",IF(K19="","",IF(K19&lt;$F$18,"ei","jah")))</f>
        <v>jah</v>
      </c>
      <c r="M19" s="134">
        <f t="shared" si="3"/>
        <v>1</v>
      </c>
    </row>
    <row r="20" spans="1:13" s="20" customFormat="1" ht="26.45" customHeight="1" x14ac:dyDescent="0.2">
      <c r="A20" s="336"/>
      <c r="B20" s="322"/>
      <c r="C20" s="325"/>
      <c r="D20" s="329"/>
      <c r="E20" s="325"/>
      <c r="F20" s="328"/>
      <c r="G20" s="140" t="s">
        <v>440</v>
      </c>
      <c r="H20" s="147">
        <v>597</v>
      </c>
      <c r="I20" s="147">
        <v>1615</v>
      </c>
      <c r="J20" s="329"/>
      <c r="K20" s="142">
        <f t="shared" si="2"/>
        <v>0.36965944272445822</v>
      </c>
      <c r="L20" s="148" t="str">
        <f>IF(K20="VIGA","",IF(K20="","",IF(K20&lt;$F$18,"ei","jah")))</f>
        <v>jah</v>
      </c>
      <c r="M20" s="134">
        <f t="shared" si="3"/>
        <v>1</v>
      </c>
    </row>
    <row r="21" spans="1:13" s="20" customFormat="1" ht="26.45" customHeight="1" x14ac:dyDescent="0.2">
      <c r="A21" s="337" t="s">
        <v>572</v>
      </c>
      <c r="B21" s="144" t="s">
        <v>450</v>
      </c>
      <c r="C21" s="323" t="s">
        <v>451</v>
      </c>
      <c r="D21" s="327"/>
      <c r="E21" s="323" t="str">
        <f>IF(D21=B58,C58,IF(D21=B59,C59,""))</f>
        <v/>
      </c>
      <c r="F21" s="324">
        <v>0.8</v>
      </c>
      <c r="G21" s="323" t="s">
        <v>452</v>
      </c>
      <c r="H21" s="326">
        <v>8</v>
      </c>
      <c r="I21" s="326">
        <v>8</v>
      </c>
      <c r="J21" s="327"/>
      <c r="K21" s="331">
        <f t="shared" si="2"/>
        <v>1</v>
      </c>
      <c r="L21" s="332" t="str">
        <f>IF(K21="VIGA","",IF(K21="","",IF(K21&lt;F21,"ei","jah")))</f>
        <v>jah</v>
      </c>
      <c r="M21" s="330">
        <f t="shared" si="3"/>
        <v>1</v>
      </c>
    </row>
    <row r="22" spans="1:13" s="20" customFormat="1" ht="36" customHeight="1" x14ac:dyDescent="0.2">
      <c r="A22" s="337"/>
      <c r="B22" s="151" t="s">
        <v>453</v>
      </c>
      <c r="C22" s="323"/>
      <c r="D22" s="327"/>
      <c r="E22" s="323"/>
      <c r="F22" s="324"/>
      <c r="G22" s="323"/>
      <c r="H22" s="326"/>
      <c r="I22" s="326"/>
      <c r="J22" s="327"/>
      <c r="K22" s="331"/>
      <c r="L22" s="332"/>
      <c r="M22" s="330"/>
    </row>
    <row r="23" spans="1:13" s="20" customFormat="1" ht="26.45" customHeight="1" x14ac:dyDescent="0.2">
      <c r="A23" s="336" t="s">
        <v>31</v>
      </c>
      <c r="B23" s="144" t="s">
        <v>454</v>
      </c>
      <c r="C23" s="325" t="s">
        <v>455</v>
      </c>
      <c r="D23" s="329"/>
      <c r="E23" s="325" t="str">
        <f>IF(D23=B60,C60,IF(D23=B61,C61,""))</f>
        <v/>
      </c>
      <c r="F23" s="328">
        <v>0.9</v>
      </c>
      <c r="G23" s="145" t="s">
        <v>437</v>
      </c>
      <c r="H23" s="147">
        <v>285</v>
      </c>
      <c r="I23" s="147">
        <v>328</v>
      </c>
      <c r="J23" s="329"/>
      <c r="K23" s="142">
        <f t="shared" ref="K23:K32" si="4">IF(H23&gt;I23,"VIGA",IF(I23="","",H23/I23))</f>
        <v>0.86890243902439024</v>
      </c>
      <c r="L23" s="148" t="str">
        <f>IF(K23="VIGA","",IF(K23="","",IF(K23&lt;$F$23,"ei","jah")))</f>
        <v>ei</v>
      </c>
      <c r="M23" s="134">
        <f t="shared" si="3"/>
        <v>0</v>
      </c>
    </row>
    <row r="24" spans="1:13" s="20" customFormat="1" ht="26.45" customHeight="1" x14ac:dyDescent="0.2">
      <c r="A24" s="336"/>
      <c r="B24" s="322" t="s">
        <v>456</v>
      </c>
      <c r="C24" s="325"/>
      <c r="D24" s="329"/>
      <c r="E24" s="325"/>
      <c r="F24" s="328"/>
      <c r="G24" s="140" t="s">
        <v>439</v>
      </c>
      <c r="H24" s="147">
        <v>319</v>
      </c>
      <c r="I24" s="147">
        <v>498</v>
      </c>
      <c r="J24" s="329"/>
      <c r="K24" s="142">
        <f t="shared" si="4"/>
        <v>0.64056224899598391</v>
      </c>
      <c r="L24" s="148" t="str">
        <f>IF(K24="VIGA","",IF(K24="","",IF(K24&lt;$F$23,"ei","jah")))</f>
        <v>ei</v>
      </c>
      <c r="M24" s="134">
        <f t="shared" si="3"/>
        <v>0</v>
      </c>
    </row>
    <row r="25" spans="1:13" s="20" customFormat="1" ht="26.45" customHeight="1" x14ac:dyDescent="0.2">
      <c r="A25" s="336"/>
      <c r="B25" s="322"/>
      <c r="C25" s="325"/>
      <c r="D25" s="329"/>
      <c r="E25" s="325"/>
      <c r="F25" s="328"/>
      <c r="G25" s="140" t="s">
        <v>440</v>
      </c>
      <c r="H25" s="147">
        <v>460</v>
      </c>
      <c r="I25" s="147">
        <v>1615</v>
      </c>
      <c r="J25" s="329"/>
      <c r="K25" s="142">
        <f t="shared" si="4"/>
        <v>0.28482972136222912</v>
      </c>
      <c r="L25" s="148" t="str">
        <f>IF(K25="VIGA","",IF(K25="","",IF(K25&lt;$F$23,"ei","jah")))</f>
        <v>ei</v>
      </c>
      <c r="M25" s="134">
        <f t="shared" si="3"/>
        <v>0</v>
      </c>
    </row>
    <row r="26" spans="1:13" s="20" customFormat="1" ht="26.45" customHeight="1" x14ac:dyDescent="0.2">
      <c r="A26" s="336" t="s">
        <v>34</v>
      </c>
      <c r="B26" s="144" t="s">
        <v>457</v>
      </c>
      <c r="C26" s="325" t="s">
        <v>455</v>
      </c>
      <c r="D26" s="329"/>
      <c r="E26" s="325" t="str">
        <f>IF(D26=B62,C62,IF(D26=B63,C63,""))</f>
        <v/>
      </c>
      <c r="F26" s="328">
        <v>0.9</v>
      </c>
      <c r="G26" s="145" t="s">
        <v>437</v>
      </c>
      <c r="H26" s="147">
        <v>217</v>
      </c>
      <c r="I26" s="147">
        <v>328</v>
      </c>
      <c r="J26" s="329"/>
      <c r="K26" s="142">
        <f t="shared" si="4"/>
        <v>0.66158536585365857</v>
      </c>
      <c r="L26" s="148" t="str">
        <f>IF(K26="VIGA","",IF(K26="","",IF(K26&lt;$F$26,"ei","jah")))</f>
        <v>ei</v>
      </c>
      <c r="M26" s="134">
        <f t="shared" si="3"/>
        <v>0</v>
      </c>
    </row>
    <row r="27" spans="1:13" s="20" customFormat="1" ht="26.45" customHeight="1" x14ac:dyDescent="0.2">
      <c r="A27" s="336"/>
      <c r="B27" s="322" t="s">
        <v>458</v>
      </c>
      <c r="C27" s="325"/>
      <c r="D27" s="329"/>
      <c r="E27" s="325"/>
      <c r="F27" s="328"/>
      <c r="G27" s="140" t="s">
        <v>439</v>
      </c>
      <c r="H27" s="147">
        <v>378</v>
      </c>
      <c r="I27" s="147">
        <v>498</v>
      </c>
      <c r="J27" s="329"/>
      <c r="K27" s="142">
        <f t="shared" si="4"/>
        <v>0.75903614457831325</v>
      </c>
      <c r="L27" s="148" t="str">
        <f>IF(K27="VIGA","",IF(K27="","",IF(K27&lt;$F$26,"ei","jah")))</f>
        <v>ei</v>
      </c>
      <c r="M27" s="134">
        <f t="shared" si="3"/>
        <v>0</v>
      </c>
    </row>
    <row r="28" spans="1:13" s="20" customFormat="1" ht="26.45" customHeight="1" x14ac:dyDescent="0.2">
      <c r="A28" s="336"/>
      <c r="B28" s="322"/>
      <c r="C28" s="325"/>
      <c r="D28" s="329"/>
      <c r="E28" s="325"/>
      <c r="F28" s="328"/>
      <c r="G28" s="140" t="s">
        <v>440</v>
      </c>
      <c r="H28" s="147">
        <v>484</v>
      </c>
      <c r="I28" s="147">
        <v>1615</v>
      </c>
      <c r="J28" s="329"/>
      <c r="K28" s="142">
        <f t="shared" si="4"/>
        <v>0.29969040247678019</v>
      </c>
      <c r="L28" s="148" t="str">
        <f>IF(K28="VIGA","",IF(K28="","",IF(K28&lt;$F$26,"ei","jah")))</f>
        <v>ei</v>
      </c>
      <c r="M28" s="134">
        <f t="shared" si="3"/>
        <v>0</v>
      </c>
    </row>
    <row r="29" spans="1:13" s="20" customFormat="1" ht="26.45" customHeight="1" x14ac:dyDescent="0.2">
      <c r="A29" s="336" t="s">
        <v>51</v>
      </c>
      <c r="B29" s="144" t="s">
        <v>459</v>
      </c>
      <c r="C29" s="325" t="s">
        <v>436</v>
      </c>
      <c r="D29" s="329"/>
      <c r="E29" s="325" t="str">
        <f>IF(D29=B64,C64,IF(D29=B65,C65,""))</f>
        <v/>
      </c>
      <c r="F29" s="328">
        <v>0.9</v>
      </c>
      <c r="G29" s="145" t="s">
        <v>437</v>
      </c>
      <c r="H29" s="147">
        <v>774</v>
      </c>
      <c r="I29" s="147">
        <v>790</v>
      </c>
      <c r="J29" s="329"/>
      <c r="K29" s="142">
        <f t="shared" si="4"/>
        <v>0.97974683544303798</v>
      </c>
      <c r="L29" s="148" t="str">
        <f>IF(K29="VIGA","",IF(K29="","",IF(K29&lt;$F$29,"ei","jah")))</f>
        <v>jah</v>
      </c>
      <c r="M29" s="134">
        <f t="shared" si="3"/>
        <v>1</v>
      </c>
    </row>
    <row r="30" spans="1:13" s="20" customFormat="1" ht="26.45" customHeight="1" x14ac:dyDescent="0.2">
      <c r="A30" s="336"/>
      <c r="B30" s="322" t="s">
        <v>460</v>
      </c>
      <c r="C30" s="325"/>
      <c r="D30" s="329"/>
      <c r="E30" s="325"/>
      <c r="F30" s="328"/>
      <c r="G30" s="140" t="s">
        <v>439</v>
      </c>
      <c r="H30" s="147">
        <v>1038</v>
      </c>
      <c r="I30" s="147">
        <v>1173</v>
      </c>
      <c r="J30" s="329"/>
      <c r="K30" s="142">
        <f t="shared" si="4"/>
        <v>0.88491048593350385</v>
      </c>
      <c r="L30" s="148" t="str">
        <f>IF(K30="VIGA","",IF(K30="","",IF(K30&lt;$F$29,"ei","jah")))</f>
        <v>ei</v>
      </c>
      <c r="M30" s="134">
        <f t="shared" si="3"/>
        <v>0</v>
      </c>
    </row>
    <row r="31" spans="1:13" s="20" customFormat="1" ht="26.45" customHeight="1" x14ac:dyDescent="0.2">
      <c r="A31" s="336"/>
      <c r="B31" s="322"/>
      <c r="C31" s="325"/>
      <c r="D31" s="329"/>
      <c r="E31" s="325"/>
      <c r="F31" s="328"/>
      <c r="G31" s="140" t="s">
        <v>440</v>
      </c>
      <c r="H31" s="147">
        <v>856</v>
      </c>
      <c r="I31" s="147">
        <v>1615</v>
      </c>
      <c r="J31" s="329"/>
      <c r="K31" s="142">
        <f t="shared" si="4"/>
        <v>0.53003095975232195</v>
      </c>
      <c r="L31" s="148" t="str">
        <f>IF(K31="VIGA","",IF(K31="","",IF(K31&lt;$F$29,"ei","jah")))</f>
        <v>ei</v>
      </c>
      <c r="M31" s="134">
        <f t="shared" si="3"/>
        <v>0</v>
      </c>
    </row>
    <row r="32" spans="1:13" s="20" customFormat="1" ht="26.45" customHeight="1" x14ac:dyDescent="0.2">
      <c r="A32" s="337" t="s">
        <v>362</v>
      </c>
      <c r="B32" s="144" t="s">
        <v>363</v>
      </c>
      <c r="C32" s="323" t="s">
        <v>461</v>
      </c>
      <c r="D32" s="327"/>
      <c r="E32" s="323" t="str">
        <f>IF(D32=B66,C66,IF(D32=B67,C67,""))</f>
        <v/>
      </c>
      <c r="F32" s="324">
        <v>0.8</v>
      </c>
      <c r="G32" s="325" t="s">
        <v>461</v>
      </c>
      <c r="H32" s="326">
        <v>44</v>
      </c>
      <c r="I32" s="326">
        <v>87.1</v>
      </c>
      <c r="J32" s="327"/>
      <c r="K32" s="331">
        <f t="shared" si="4"/>
        <v>0.50516647531572911</v>
      </c>
      <c r="L32" s="332" t="str">
        <f>IF(K32="VIGA","",IF(K32="","",IF(K32&lt;F32,"ei","jah")))</f>
        <v>ei</v>
      </c>
      <c r="M32" s="330">
        <f>IF(L32="jah",1,IF(L32="","puudub",0))</f>
        <v>0</v>
      </c>
    </row>
    <row r="33" spans="1:15" ht="48" customHeight="1" x14ac:dyDescent="0.2">
      <c r="A33" s="337"/>
      <c r="B33" s="151" t="s">
        <v>462</v>
      </c>
      <c r="C33" s="323"/>
      <c r="D33" s="327"/>
      <c r="E33" s="323"/>
      <c r="F33" s="324"/>
      <c r="G33" s="325"/>
      <c r="H33" s="326"/>
      <c r="I33" s="326"/>
      <c r="J33" s="327"/>
      <c r="K33" s="331"/>
      <c r="L33" s="332"/>
      <c r="M33" s="330"/>
      <c r="N33" s="20"/>
      <c r="O33" s="20"/>
    </row>
    <row r="34" spans="1:15" ht="26.45" customHeight="1" x14ac:dyDescent="0.2">
      <c r="A34" s="334" t="s">
        <v>159</v>
      </c>
      <c r="B34" s="144" t="s">
        <v>160</v>
      </c>
      <c r="C34" s="325" t="s">
        <v>436</v>
      </c>
      <c r="D34" s="329"/>
      <c r="E34" s="325" t="str">
        <f>IF(D34=B68,C68,IF(D34=B69,C69,""))</f>
        <v/>
      </c>
      <c r="F34" s="328">
        <v>0.8</v>
      </c>
      <c r="G34" s="145" t="s">
        <v>437</v>
      </c>
      <c r="H34" s="147">
        <v>726</v>
      </c>
      <c r="I34" s="147">
        <v>790</v>
      </c>
      <c r="J34" s="329"/>
      <c r="K34" s="142">
        <f t="shared" ref="K34:K45" si="5">IF(H34&gt;I34,"VIGA",IF(I34="","",H34/I34))</f>
        <v>0.91898734177215191</v>
      </c>
      <c r="L34" s="148" t="str">
        <f>IF(K34="VIGA","",IF(K34="","",IF(K34&lt;$F$34,"ei","jah")))</f>
        <v>jah</v>
      </c>
      <c r="M34" s="134">
        <f t="shared" si="3"/>
        <v>1</v>
      </c>
      <c r="N34" s="20"/>
      <c r="O34" s="20"/>
    </row>
    <row r="35" spans="1:15" ht="26.45" customHeight="1" x14ac:dyDescent="0.2">
      <c r="A35" s="334"/>
      <c r="B35" s="335" t="s">
        <v>253</v>
      </c>
      <c r="C35" s="325"/>
      <c r="D35" s="329"/>
      <c r="E35" s="325"/>
      <c r="F35" s="328"/>
      <c r="G35" s="140" t="s">
        <v>439</v>
      </c>
      <c r="H35" s="147">
        <v>1020</v>
      </c>
      <c r="I35" s="147">
        <v>1173</v>
      </c>
      <c r="J35" s="329"/>
      <c r="K35" s="142">
        <f t="shared" si="5"/>
        <v>0.86956521739130432</v>
      </c>
      <c r="L35" s="148" t="str">
        <f>IF(K35="VIGA","",IF(K35="","",IF(K35&lt;$F$34,"ei","jah")))</f>
        <v>jah</v>
      </c>
      <c r="M35" s="134">
        <f t="shared" si="3"/>
        <v>1</v>
      </c>
      <c r="N35" s="20"/>
      <c r="O35" s="20"/>
    </row>
    <row r="36" spans="1:15" ht="26.45" customHeight="1" x14ac:dyDescent="0.2">
      <c r="A36" s="334"/>
      <c r="B36" s="335"/>
      <c r="C36" s="325"/>
      <c r="D36" s="329"/>
      <c r="E36" s="325"/>
      <c r="F36" s="328"/>
      <c r="G36" s="140" t="s">
        <v>440</v>
      </c>
      <c r="H36" s="147">
        <v>605</v>
      </c>
      <c r="I36" s="147">
        <v>1615</v>
      </c>
      <c r="J36" s="329"/>
      <c r="K36" s="142">
        <f t="shared" si="5"/>
        <v>0.37461300309597523</v>
      </c>
      <c r="L36" s="148" t="str">
        <f>IF(K36="VIGA","",IF(K36="","",IF(K36&lt;$F$34,"ei","jah")))</f>
        <v>ei</v>
      </c>
      <c r="M36" s="134">
        <f t="shared" si="3"/>
        <v>0</v>
      </c>
      <c r="N36" s="20"/>
      <c r="O36" s="20"/>
    </row>
    <row r="37" spans="1:15" ht="26.45" customHeight="1" x14ac:dyDescent="0.2">
      <c r="A37" s="334" t="s">
        <v>162</v>
      </c>
      <c r="B37" s="144" t="s">
        <v>254</v>
      </c>
      <c r="C37" s="325" t="s">
        <v>255</v>
      </c>
      <c r="D37" s="329"/>
      <c r="E37" s="325" t="str">
        <f>IF(D37=B70,C70,IF(D37=B71,C71,""))</f>
        <v/>
      </c>
      <c r="F37" s="328">
        <v>0.8</v>
      </c>
      <c r="G37" s="145" t="s">
        <v>437</v>
      </c>
      <c r="H37" s="147">
        <v>719</v>
      </c>
      <c r="I37" s="147">
        <v>790</v>
      </c>
      <c r="J37" s="329"/>
      <c r="K37" s="142">
        <f t="shared" si="5"/>
        <v>0.91012658227848098</v>
      </c>
      <c r="L37" s="148" t="str">
        <f>IF(K37="VIGA","",IF(K37="","",IF(K37&lt;$F$37,"ei","jah")))</f>
        <v>jah</v>
      </c>
      <c r="M37" s="134">
        <f t="shared" si="3"/>
        <v>1</v>
      </c>
      <c r="N37" s="20"/>
      <c r="O37" s="20"/>
    </row>
    <row r="38" spans="1:15" ht="26.45" customHeight="1" x14ac:dyDescent="0.2">
      <c r="A38" s="334"/>
      <c r="B38" s="322" t="s">
        <v>256</v>
      </c>
      <c r="C38" s="325"/>
      <c r="D38" s="329"/>
      <c r="E38" s="325"/>
      <c r="F38" s="328"/>
      <c r="G38" s="140" t="s">
        <v>439</v>
      </c>
      <c r="H38" s="147">
        <v>789</v>
      </c>
      <c r="I38" s="147">
        <v>1173</v>
      </c>
      <c r="J38" s="329"/>
      <c r="K38" s="142">
        <f t="shared" si="5"/>
        <v>0.67263427109974427</v>
      </c>
      <c r="L38" s="148" t="str">
        <f>IF(K38="VIGA","",IF(K38="","",IF(K38&lt;$F$37,"ei","jah")))</f>
        <v>ei</v>
      </c>
      <c r="M38" s="134">
        <f t="shared" si="3"/>
        <v>0</v>
      </c>
      <c r="N38" s="20"/>
      <c r="O38" s="20"/>
    </row>
    <row r="39" spans="1:15" ht="26.45" customHeight="1" x14ac:dyDescent="0.2">
      <c r="A39" s="334"/>
      <c r="B39" s="322"/>
      <c r="C39" s="325"/>
      <c r="D39" s="329"/>
      <c r="E39" s="325"/>
      <c r="F39" s="328"/>
      <c r="G39" s="140" t="s">
        <v>440</v>
      </c>
      <c r="H39" s="147">
        <v>1290</v>
      </c>
      <c r="I39" s="147">
        <v>1615</v>
      </c>
      <c r="J39" s="329"/>
      <c r="K39" s="142">
        <f t="shared" si="5"/>
        <v>0.79876160990712075</v>
      </c>
      <c r="L39" s="148" t="str">
        <f>IF(K39="VIGA","",IF(K39="","",IF(K39&lt;$F$37,"ei","jah")))</f>
        <v>ei</v>
      </c>
      <c r="M39" s="134">
        <f t="shared" si="3"/>
        <v>0</v>
      </c>
      <c r="N39" s="20"/>
      <c r="O39" s="20"/>
    </row>
    <row r="40" spans="1:15" ht="39.75" customHeight="1" x14ac:dyDescent="0.2">
      <c r="A40" s="334" t="s">
        <v>165</v>
      </c>
      <c r="B40" s="144" t="s">
        <v>257</v>
      </c>
      <c r="C40" s="325" t="s">
        <v>258</v>
      </c>
      <c r="D40" s="329"/>
      <c r="E40" s="325" t="str">
        <f>IF(D40=B72,C72,IF(D40=B73,C73,""))</f>
        <v/>
      </c>
      <c r="F40" s="328">
        <v>0.9</v>
      </c>
      <c r="G40" s="145" t="s">
        <v>437</v>
      </c>
      <c r="H40" s="147">
        <v>782</v>
      </c>
      <c r="I40" s="147">
        <v>790</v>
      </c>
      <c r="J40" s="329"/>
      <c r="K40" s="142">
        <f t="shared" si="5"/>
        <v>0.98987341772151893</v>
      </c>
      <c r="L40" s="148" t="str">
        <f>IF(K40="VIGA","",IF(K40="","",IF(K40&lt;$F$40,"ei","jah")))</f>
        <v>jah</v>
      </c>
      <c r="M40" s="134">
        <f t="shared" si="3"/>
        <v>1</v>
      </c>
      <c r="N40" s="20"/>
      <c r="O40" s="20"/>
    </row>
    <row r="41" spans="1:15" ht="26.45" customHeight="1" x14ac:dyDescent="0.2">
      <c r="A41" s="334"/>
      <c r="B41" s="335" t="s">
        <v>259</v>
      </c>
      <c r="C41" s="325"/>
      <c r="D41" s="329"/>
      <c r="E41" s="325"/>
      <c r="F41" s="328"/>
      <c r="G41" s="140" t="s">
        <v>439</v>
      </c>
      <c r="H41" s="147">
        <v>956</v>
      </c>
      <c r="I41" s="147">
        <v>1173</v>
      </c>
      <c r="J41" s="329"/>
      <c r="K41" s="142">
        <f t="shared" si="5"/>
        <v>0.81500426257459502</v>
      </c>
      <c r="L41" s="148" t="str">
        <f>IF(K41="VIGA","",IF(K41="","",IF(K41&lt;$F$40,"ei","jah")))</f>
        <v>ei</v>
      </c>
      <c r="M41" s="134">
        <f t="shared" si="3"/>
        <v>0</v>
      </c>
      <c r="N41" s="20"/>
      <c r="O41" s="20"/>
    </row>
    <row r="42" spans="1:15" ht="30.75" customHeight="1" x14ac:dyDescent="0.2">
      <c r="A42" s="334"/>
      <c r="B42" s="335"/>
      <c r="C42" s="325"/>
      <c r="D42" s="329"/>
      <c r="E42" s="325"/>
      <c r="F42" s="328"/>
      <c r="G42" s="140" t="s">
        <v>440</v>
      </c>
      <c r="H42" s="147">
        <v>1340</v>
      </c>
      <c r="I42" s="147">
        <v>1615</v>
      </c>
      <c r="J42" s="329"/>
      <c r="K42" s="142">
        <f t="shared" si="5"/>
        <v>0.8297213622291022</v>
      </c>
      <c r="L42" s="148" t="str">
        <f>IF(K42="VIGA","",IF(K42="","",IF(K42&lt;$F$40,"ei","jah")))</f>
        <v>ei</v>
      </c>
      <c r="M42" s="134">
        <f t="shared" si="3"/>
        <v>0</v>
      </c>
      <c r="N42" s="20"/>
      <c r="O42" s="20"/>
    </row>
    <row r="43" spans="1:15" ht="26.45" customHeight="1" x14ac:dyDescent="0.2">
      <c r="A43" s="338" t="s">
        <v>367</v>
      </c>
      <c r="B43" s="144" t="s">
        <v>260</v>
      </c>
      <c r="C43" s="325" t="s">
        <v>436</v>
      </c>
      <c r="D43" s="329"/>
      <c r="E43" s="325" t="str">
        <f>IF(D43=B74,C74,IF(D43=B75,C75,""))</f>
        <v/>
      </c>
      <c r="F43" s="328">
        <v>0.8</v>
      </c>
      <c r="G43" s="145" t="s">
        <v>437</v>
      </c>
      <c r="H43" s="147">
        <v>654</v>
      </c>
      <c r="I43" s="147">
        <v>790</v>
      </c>
      <c r="J43" s="329"/>
      <c r="K43" s="142">
        <f t="shared" si="5"/>
        <v>0.82784810126582276</v>
      </c>
      <c r="L43" s="148" t="str">
        <f>IF(K43="VIGA","",IF(K43="","",IF(K43&lt;$F$43,"ei","jah")))</f>
        <v>jah</v>
      </c>
      <c r="M43" s="134">
        <f t="shared" si="3"/>
        <v>1</v>
      </c>
      <c r="N43" s="20"/>
      <c r="O43" s="20"/>
    </row>
    <row r="44" spans="1:15" ht="26.45" customHeight="1" x14ac:dyDescent="0.2">
      <c r="A44" s="338"/>
      <c r="B44" s="335" t="s">
        <v>261</v>
      </c>
      <c r="C44" s="325"/>
      <c r="D44" s="329"/>
      <c r="E44" s="325"/>
      <c r="F44" s="328"/>
      <c r="G44" s="140" t="s">
        <v>439</v>
      </c>
      <c r="H44" s="147">
        <v>774</v>
      </c>
      <c r="I44" s="147">
        <v>1173</v>
      </c>
      <c r="J44" s="329"/>
      <c r="K44" s="142">
        <f t="shared" si="5"/>
        <v>0.65984654731457804</v>
      </c>
      <c r="L44" s="148" t="str">
        <f>IF(K44="VIGA","",IF(K44="","",IF(K44&lt;$F$43,"ei","jah")))</f>
        <v>ei</v>
      </c>
      <c r="M44" s="134">
        <f t="shared" si="3"/>
        <v>0</v>
      </c>
      <c r="N44" s="20"/>
      <c r="O44" s="20"/>
    </row>
    <row r="45" spans="1:15" ht="26.45" customHeight="1" x14ac:dyDescent="0.2">
      <c r="A45" s="338"/>
      <c r="B45" s="335"/>
      <c r="C45" s="325"/>
      <c r="D45" s="329"/>
      <c r="E45" s="325"/>
      <c r="F45" s="328"/>
      <c r="G45" s="140" t="s">
        <v>440</v>
      </c>
      <c r="H45" s="146">
        <v>581</v>
      </c>
      <c r="I45" s="146">
        <v>1615</v>
      </c>
      <c r="J45" s="329"/>
      <c r="K45" s="142">
        <f t="shared" si="5"/>
        <v>0.35975232198142415</v>
      </c>
      <c r="L45" s="148" t="str">
        <f>IF(K45="VIGA","",IF(K45="","",IF(K45&lt;$F$43,"ei","jah")))</f>
        <v>ei</v>
      </c>
      <c r="M45" s="134">
        <f t="shared" si="3"/>
        <v>0</v>
      </c>
    </row>
    <row r="46" spans="1:15" x14ac:dyDescent="0.2">
      <c r="A46" s="153"/>
      <c r="B46" s="154"/>
      <c r="C46" s="154"/>
      <c r="D46" s="155"/>
    </row>
    <row r="47" spans="1:15" x14ac:dyDescent="0.2">
      <c r="A47" s="153"/>
      <c r="B47" s="154"/>
      <c r="C47" s="154"/>
      <c r="D47" s="155"/>
    </row>
    <row r="48" spans="1:15" s="161" customFormat="1" ht="90" x14ac:dyDescent="0.2">
      <c r="A48" s="156" t="s">
        <v>193</v>
      </c>
      <c r="B48" s="157" t="s">
        <v>262</v>
      </c>
      <c r="C48" s="158" t="s">
        <v>263</v>
      </c>
      <c r="D48" s="128"/>
      <c r="E48" s="128"/>
      <c r="F48" s="60"/>
      <c r="G48" s="128"/>
      <c r="H48" s="159"/>
      <c r="I48" s="159"/>
      <c r="J48" s="160"/>
      <c r="K48" s="125"/>
      <c r="L48" s="125"/>
      <c r="M48" s="124"/>
      <c r="N48" s="125"/>
      <c r="O48" s="125"/>
    </row>
    <row r="49" spans="1:15" s="161" customFormat="1" ht="78.75" x14ac:dyDescent="0.2">
      <c r="A49" s="156"/>
      <c r="B49" s="157" t="s">
        <v>264</v>
      </c>
      <c r="C49" s="158" t="s">
        <v>265</v>
      </c>
      <c r="D49" s="128"/>
      <c r="E49" s="128"/>
      <c r="F49" s="60"/>
      <c r="G49" s="128"/>
      <c r="H49" s="159"/>
      <c r="I49" s="159"/>
      <c r="J49" s="160"/>
      <c r="K49" s="125"/>
      <c r="L49" s="125"/>
      <c r="M49" s="124"/>
      <c r="N49" s="125"/>
      <c r="O49" s="125"/>
    </row>
    <row r="50" spans="1:15" s="161" customFormat="1" ht="101.25" x14ac:dyDescent="0.2">
      <c r="A50" s="156" t="s">
        <v>196</v>
      </c>
      <c r="B50" s="157" t="s">
        <v>262</v>
      </c>
      <c r="C50" s="162" t="s">
        <v>266</v>
      </c>
      <c r="D50" s="128"/>
      <c r="E50" s="128"/>
      <c r="F50" s="60"/>
      <c r="G50" s="128"/>
      <c r="H50" s="159"/>
      <c r="I50" s="159"/>
      <c r="J50" s="160"/>
      <c r="K50" s="125"/>
      <c r="L50" s="125"/>
      <c r="M50" s="124"/>
      <c r="N50" s="125"/>
      <c r="O50" s="125"/>
    </row>
    <row r="51" spans="1:15" s="161" customFormat="1" ht="90" x14ac:dyDescent="0.2">
      <c r="A51" s="156"/>
      <c r="B51" s="157" t="s">
        <v>264</v>
      </c>
      <c r="C51" s="162" t="s">
        <v>267</v>
      </c>
      <c r="D51" s="128"/>
      <c r="E51" s="128"/>
      <c r="F51" s="60"/>
      <c r="G51" s="128"/>
      <c r="H51" s="159"/>
      <c r="I51" s="159"/>
      <c r="J51" s="160"/>
      <c r="K51" s="125"/>
      <c r="L51" s="125"/>
      <c r="M51" s="124"/>
      <c r="N51" s="125"/>
      <c r="O51" s="125"/>
    </row>
    <row r="52" spans="1:15" s="161" customFormat="1" ht="112.5" x14ac:dyDescent="0.2">
      <c r="A52" s="156" t="s">
        <v>204</v>
      </c>
      <c r="B52" s="157" t="s">
        <v>262</v>
      </c>
      <c r="C52" s="163" t="s">
        <v>268</v>
      </c>
      <c r="D52" s="128"/>
      <c r="E52" s="128"/>
      <c r="F52" s="60"/>
      <c r="G52" s="128"/>
      <c r="H52" s="159"/>
      <c r="I52" s="159"/>
      <c r="J52" s="160"/>
      <c r="K52" s="125"/>
      <c r="L52" s="125"/>
      <c r="M52" s="124"/>
      <c r="N52" s="125"/>
      <c r="O52" s="125"/>
    </row>
    <row r="53" spans="1:15" s="161" customFormat="1" ht="101.25" x14ac:dyDescent="0.2">
      <c r="A53" s="156"/>
      <c r="B53" s="157" t="s">
        <v>264</v>
      </c>
      <c r="C53" s="163" t="s">
        <v>269</v>
      </c>
      <c r="D53" s="128"/>
      <c r="E53" s="128"/>
      <c r="F53" s="60"/>
      <c r="G53" s="128"/>
      <c r="H53" s="159"/>
      <c r="I53" s="159"/>
      <c r="J53" s="160"/>
      <c r="K53" s="125"/>
      <c r="L53" s="125"/>
      <c r="M53" s="124"/>
      <c r="N53" s="125"/>
      <c r="O53" s="125"/>
    </row>
    <row r="54" spans="1:15" s="161" customFormat="1" ht="157.5" x14ac:dyDescent="0.2">
      <c r="A54" s="156" t="s">
        <v>566</v>
      </c>
      <c r="B54" s="157" t="s">
        <v>262</v>
      </c>
      <c r="C54" s="163" t="s">
        <v>270</v>
      </c>
      <c r="D54" s="128"/>
      <c r="E54" s="128"/>
      <c r="F54" s="60"/>
      <c r="G54" s="128"/>
      <c r="H54" s="159"/>
      <c r="I54" s="159"/>
      <c r="J54" s="160"/>
      <c r="K54" s="125"/>
      <c r="L54" s="125"/>
      <c r="M54" s="124"/>
      <c r="N54" s="125"/>
      <c r="O54" s="125"/>
    </row>
    <row r="55" spans="1:15" s="161" customFormat="1" ht="146.25" x14ac:dyDescent="0.2">
      <c r="A55" s="156"/>
      <c r="B55" s="157" t="s">
        <v>264</v>
      </c>
      <c r="C55" s="163" t="s">
        <v>271</v>
      </c>
      <c r="D55" s="128"/>
      <c r="E55" s="128"/>
      <c r="F55" s="60"/>
      <c r="G55" s="128"/>
      <c r="H55" s="159"/>
      <c r="I55" s="159"/>
      <c r="J55" s="160"/>
      <c r="K55" s="125"/>
      <c r="L55" s="125"/>
      <c r="M55" s="124"/>
      <c r="N55" s="125"/>
      <c r="O55" s="125"/>
    </row>
    <row r="56" spans="1:15" s="161" customFormat="1" ht="213.75" x14ac:dyDescent="0.2">
      <c r="A56" s="156" t="s">
        <v>569</v>
      </c>
      <c r="B56" s="157" t="s">
        <v>262</v>
      </c>
      <c r="C56" s="163" t="s">
        <v>272</v>
      </c>
      <c r="D56" s="128"/>
      <c r="E56" s="128"/>
      <c r="F56" s="60"/>
      <c r="G56" s="128"/>
      <c r="H56" s="159"/>
      <c r="I56" s="159"/>
      <c r="J56" s="160"/>
      <c r="K56" s="125"/>
      <c r="L56" s="125"/>
      <c r="M56" s="124"/>
      <c r="N56" s="125"/>
      <c r="O56" s="125"/>
    </row>
    <row r="57" spans="1:15" s="161" customFormat="1" ht="202.5" x14ac:dyDescent="0.2">
      <c r="A57" s="156"/>
      <c r="B57" s="157" t="s">
        <v>264</v>
      </c>
      <c r="C57" s="163" t="s">
        <v>273</v>
      </c>
      <c r="D57" s="128"/>
      <c r="E57" s="128"/>
      <c r="F57" s="60"/>
      <c r="G57" s="128"/>
      <c r="H57" s="159"/>
      <c r="I57" s="159"/>
      <c r="J57" s="160"/>
      <c r="K57" s="125"/>
      <c r="L57" s="125"/>
      <c r="M57" s="124"/>
      <c r="N57" s="125"/>
      <c r="O57" s="125"/>
    </row>
    <row r="58" spans="1:15" s="161" customFormat="1" ht="157.5" x14ac:dyDescent="0.2">
      <c r="A58" s="156" t="s">
        <v>572</v>
      </c>
      <c r="B58" s="157" t="s">
        <v>262</v>
      </c>
      <c r="C58" s="163" t="s">
        <v>274</v>
      </c>
      <c r="D58" s="128"/>
      <c r="E58" s="128"/>
      <c r="F58" s="60"/>
      <c r="G58" s="128"/>
      <c r="H58" s="159"/>
      <c r="I58" s="159"/>
      <c r="J58" s="160"/>
      <c r="K58" s="125"/>
      <c r="L58" s="125"/>
      <c r="M58" s="124"/>
      <c r="N58" s="125"/>
      <c r="O58" s="125"/>
    </row>
    <row r="59" spans="1:15" s="161" customFormat="1" ht="146.25" x14ac:dyDescent="0.2">
      <c r="A59" s="156"/>
      <c r="B59" s="157" t="s">
        <v>264</v>
      </c>
      <c r="C59" s="163" t="s">
        <v>275</v>
      </c>
      <c r="D59" s="128"/>
      <c r="E59" s="128"/>
      <c r="F59" s="60"/>
      <c r="G59" s="128"/>
      <c r="H59" s="159"/>
      <c r="I59" s="159"/>
      <c r="J59" s="160"/>
      <c r="K59" s="125"/>
      <c r="L59" s="125"/>
      <c r="M59" s="124"/>
      <c r="N59" s="125"/>
      <c r="O59" s="125"/>
    </row>
    <row r="60" spans="1:15" s="161" customFormat="1" ht="191.25" x14ac:dyDescent="0.2">
      <c r="A60" s="156" t="s">
        <v>31</v>
      </c>
      <c r="B60" s="157" t="s">
        <v>262</v>
      </c>
      <c r="C60" s="163" t="s">
        <v>276</v>
      </c>
      <c r="D60" s="128"/>
      <c r="E60" s="128"/>
      <c r="F60" s="60"/>
      <c r="G60" s="128"/>
      <c r="H60" s="159"/>
      <c r="I60" s="159"/>
      <c r="J60" s="160"/>
      <c r="K60" s="125"/>
      <c r="L60" s="125"/>
      <c r="M60" s="124"/>
      <c r="N60" s="125"/>
      <c r="O60" s="125"/>
    </row>
    <row r="61" spans="1:15" s="161" customFormat="1" ht="180" x14ac:dyDescent="0.2">
      <c r="A61" s="156"/>
      <c r="B61" s="157" t="s">
        <v>264</v>
      </c>
      <c r="C61" s="163" t="s">
        <v>277</v>
      </c>
      <c r="D61" s="128"/>
      <c r="E61" s="128"/>
      <c r="F61" s="60"/>
      <c r="G61" s="128"/>
      <c r="H61" s="159"/>
      <c r="I61" s="159"/>
      <c r="J61" s="160"/>
      <c r="K61" s="125"/>
      <c r="L61" s="125"/>
      <c r="M61" s="124"/>
      <c r="N61" s="125"/>
      <c r="O61" s="125"/>
    </row>
    <row r="62" spans="1:15" s="161" customFormat="1" ht="191.25" x14ac:dyDescent="0.2">
      <c r="A62" s="156" t="s">
        <v>34</v>
      </c>
      <c r="B62" s="157" t="s">
        <v>262</v>
      </c>
      <c r="C62" s="163" t="s">
        <v>278</v>
      </c>
      <c r="D62" s="128"/>
      <c r="E62" s="128"/>
      <c r="F62" s="60"/>
      <c r="G62" s="128"/>
      <c r="H62" s="159"/>
      <c r="I62" s="159"/>
      <c r="J62" s="160"/>
      <c r="K62" s="125"/>
      <c r="L62" s="125"/>
      <c r="M62" s="124"/>
      <c r="N62" s="125"/>
      <c r="O62" s="125"/>
    </row>
    <row r="63" spans="1:15" s="161" customFormat="1" ht="180" x14ac:dyDescent="0.2">
      <c r="A63" s="156"/>
      <c r="B63" s="157" t="s">
        <v>264</v>
      </c>
      <c r="C63" s="163" t="s">
        <v>279</v>
      </c>
      <c r="D63" s="128"/>
      <c r="E63" s="128"/>
      <c r="F63" s="60"/>
      <c r="G63" s="128"/>
      <c r="H63" s="159"/>
      <c r="I63" s="159"/>
      <c r="J63" s="160"/>
      <c r="K63" s="125"/>
      <c r="L63" s="125"/>
      <c r="M63" s="124"/>
      <c r="N63" s="125"/>
      <c r="O63" s="125"/>
    </row>
    <row r="64" spans="1:15" s="161" customFormat="1" ht="191.25" x14ac:dyDescent="0.2">
      <c r="A64" s="156" t="s">
        <v>51</v>
      </c>
      <c r="B64" s="157" t="s">
        <v>262</v>
      </c>
      <c r="C64" s="163" t="s">
        <v>280</v>
      </c>
      <c r="D64" s="128"/>
      <c r="E64" s="128"/>
      <c r="F64" s="60"/>
      <c r="G64" s="128"/>
      <c r="H64" s="159"/>
      <c r="I64" s="159"/>
      <c r="J64" s="160"/>
      <c r="K64" s="125"/>
      <c r="L64" s="125"/>
      <c r="M64" s="124"/>
      <c r="N64" s="125"/>
      <c r="O64" s="125"/>
    </row>
    <row r="65" spans="1:15" s="161" customFormat="1" ht="180" x14ac:dyDescent="0.2">
      <c r="A65" s="156"/>
      <c r="B65" s="157" t="s">
        <v>264</v>
      </c>
      <c r="C65" s="163" t="s">
        <v>281</v>
      </c>
      <c r="D65" s="128"/>
      <c r="E65" s="128"/>
      <c r="F65" s="60"/>
      <c r="G65" s="128"/>
      <c r="H65" s="159"/>
      <c r="I65" s="159"/>
      <c r="J65" s="160"/>
      <c r="K65" s="125"/>
      <c r="L65" s="125"/>
      <c r="M65" s="124"/>
      <c r="N65" s="125"/>
      <c r="O65" s="125"/>
    </row>
    <row r="66" spans="1:15" s="161" customFormat="1" ht="191.25" x14ac:dyDescent="0.2">
      <c r="A66" s="156" t="s">
        <v>362</v>
      </c>
      <c r="B66" s="157" t="s">
        <v>262</v>
      </c>
      <c r="C66" s="163" t="s">
        <v>282</v>
      </c>
      <c r="D66" s="128"/>
      <c r="E66" s="128"/>
      <c r="F66" s="60"/>
      <c r="G66" s="128"/>
      <c r="H66" s="159"/>
      <c r="I66" s="159"/>
      <c r="J66" s="160"/>
      <c r="K66" s="125"/>
      <c r="L66" s="125"/>
      <c r="M66" s="124"/>
      <c r="N66" s="125"/>
      <c r="O66" s="125"/>
    </row>
    <row r="67" spans="1:15" s="161" customFormat="1" ht="180" x14ac:dyDescent="0.2">
      <c r="A67" s="156"/>
      <c r="B67" s="157" t="s">
        <v>264</v>
      </c>
      <c r="C67" s="163" t="s">
        <v>283</v>
      </c>
      <c r="D67" s="128"/>
      <c r="E67" s="128"/>
      <c r="F67" s="60"/>
      <c r="G67" s="128"/>
      <c r="H67" s="159"/>
      <c r="I67" s="159"/>
      <c r="J67" s="160"/>
      <c r="K67" s="125"/>
      <c r="L67" s="125"/>
      <c r="M67" s="124"/>
      <c r="N67" s="125"/>
      <c r="O67" s="125"/>
    </row>
    <row r="68" spans="1:15" s="161" customFormat="1" ht="180" x14ac:dyDescent="0.2">
      <c r="A68" s="156" t="s">
        <v>156</v>
      </c>
      <c r="B68" s="157" t="s">
        <v>262</v>
      </c>
      <c r="C68" s="163" t="s">
        <v>284</v>
      </c>
      <c r="D68" s="128"/>
      <c r="E68" s="128"/>
      <c r="F68" s="60"/>
      <c r="G68" s="128"/>
      <c r="H68" s="159"/>
      <c r="I68" s="159"/>
      <c r="J68" s="160"/>
      <c r="K68" s="125"/>
      <c r="L68" s="125"/>
      <c r="M68" s="124"/>
      <c r="N68" s="125"/>
      <c r="O68" s="125"/>
    </row>
    <row r="69" spans="1:15" s="161" customFormat="1" ht="168.75" x14ac:dyDescent="0.2">
      <c r="A69" s="156"/>
      <c r="B69" s="157" t="s">
        <v>264</v>
      </c>
      <c r="C69" s="163" t="s">
        <v>285</v>
      </c>
      <c r="D69" s="128"/>
      <c r="E69" s="128"/>
      <c r="F69" s="60"/>
      <c r="G69" s="128"/>
      <c r="H69" s="159"/>
      <c r="I69" s="159"/>
      <c r="J69" s="160"/>
      <c r="K69" s="125"/>
      <c r="L69" s="125"/>
      <c r="M69" s="124"/>
      <c r="N69" s="125"/>
      <c r="O69" s="125"/>
    </row>
    <row r="70" spans="1:15" s="161" customFormat="1" ht="202.5" x14ac:dyDescent="0.2">
      <c r="A70" s="156" t="s">
        <v>162</v>
      </c>
      <c r="B70" s="157" t="s">
        <v>262</v>
      </c>
      <c r="C70" s="163" t="s">
        <v>286</v>
      </c>
      <c r="D70" s="128"/>
      <c r="E70" s="128"/>
      <c r="F70" s="60"/>
      <c r="G70" s="128"/>
      <c r="H70" s="159"/>
      <c r="I70" s="159"/>
      <c r="J70" s="160"/>
      <c r="K70" s="125"/>
      <c r="L70" s="125"/>
      <c r="M70" s="124"/>
      <c r="N70" s="125"/>
      <c r="O70" s="125"/>
    </row>
    <row r="71" spans="1:15" s="161" customFormat="1" ht="191.25" x14ac:dyDescent="0.2">
      <c r="A71" s="156"/>
      <c r="B71" s="157" t="s">
        <v>264</v>
      </c>
      <c r="C71" s="163" t="s">
        <v>287</v>
      </c>
      <c r="D71" s="128"/>
      <c r="E71" s="128"/>
      <c r="F71" s="60"/>
      <c r="G71" s="128"/>
      <c r="H71" s="159"/>
      <c r="I71" s="159"/>
      <c r="J71" s="160"/>
      <c r="K71" s="125"/>
      <c r="L71" s="125"/>
      <c r="M71" s="124"/>
      <c r="N71" s="125"/>
      <c r="O71" s="125"/>
    </row>
    <row r="72" spans="1:15" s="161" customFormat="1" ht="191.25" x14ac:dyDescent="0.2">
      <c r="A72" s="156" t="s">
        <v>165</v>
      </c>
      <c r="B72" s="157" t="s">
        <v>262</v>
      </c>
      <c r="C72" s="163" t="s">
        <v>288</v>
      </c>
      <c r="D72" s="128"/>
      <c r="E72" s="128"/>
      <c r="F72" s="60"/>
      <c r="G72" s="128"/>
      <c r="H72" s="159"/>
      <c r="I72" s="159"/>
      <c r="J72" s="160"/>
      <c r="K72" s="125"/>
      <c r="L72" s="125"/>
      <c r="M72" s="124"/>
      <c r="N72" s="125"/>
      <c r="O72" s="125"/>
    </row>
    <row r="73" spans="1:15" s="161" customFormat="1" ht="180" x14ac:dyDescent="0.2">
      <c r="A73" s="156"/>
      <c r="B73" s="157" t="s">
        <v>264</v>
      </c>
      <c r="C73" s="163" t="s">
        <v>289</v>
      </c>
      <c r="D73" s="128"/>
      <c r="E73" s="128"/>
      <c r="F73" s="60"/>
      <c r="G73" s="128"/>
      <c r="H73" s="159"/>
      <c r="I73" s="159"/>
      <c r="J73" s="160"/>
      <c r="K73" s="125"/>
      <c r="L73" s="125"/>
      <c r="M73" s="124"/>
      <c r="N73" s="125"/>
      <c r="O73" s="125"/>
    </row>
    <row r="74" spans="1:15" s="161" customFormat="1" ht="202.5" x14ac:dyDescent="0.2">
      <c r="A74" s="164" t="s">
        <v>367</v>
      </c>
      <c r="B74" s="157" t="s">
        <v>262</v>
      </c>
      <c r="C74" s="163" t="s">
        <v>290</v>
      </c>
      <c r="D74" s="128"/>
      <c r="E74" s="128"/>
      <c r="F74" s="60"/>
      <c r="G74" s="128"/>
      <c r="H74" s="159"/>
      <c r="I74" s="159"/>
      <c r="J74" s="160"/>
      <c r="K74" s="125"/>
      <c r="L74" s="125"/>
      <c r="M74" s="124"/>
      <c r="N74" s="125"/>
      <c r="O74" s="125"/>
    </row>
    <row r="75" spans="1:15" s="161" customFormat="1" ht="191.25" x14ac:dyDescent="0.2">
      <c r="A75" s="157"/>
      <c r="B75" s="157" t="s">
        <v>264</v>
      </c>
      <c r="C75" s="163" t="s">
        <v>291</v>
      </c>
      <c r="D75" s="128"/>
      <c r="E75" s="128"/>
      <c r="F75" s="60"/>
      <c r="G75" s="128"/>
      <c r="H75" s="159"/>
      <c r="I75" s="159"/>
      <c r="J75" s="160"/>
      <c r="K75" s="125"/>
      <c r="L75" s="125"/>
      <c r="M75" s="124"/>
      <c r="N75" s="125"/>
      <c r="O75" s="125"/>
    </row>
    <row r="76" spans="1:15" x14ac:dyDescent="0.2">
      <c r="A76" s="165"/>
      <c r="B76" s="157"/>
      <c r="C76" s="157"/>
    </row>
    <row r="77" spans="1:15" x14ac:dyDescent="0.2">
      <c r="A77" s="165"/>
      <c r="B77" s="157"/>
      <c r="C77" s="157"/>
    </row>
  </sheetData>
  <sheetProtection password="E525" sheet="1" objects="1" scenarios="1" formatCells="0" formatColumns="0" formatRows="0" insertHyperlinks="0"/>
  <mergeCells count="126">
    <mergeCell ref="A43:A45"/>
    <mergeCell ref="C43:C45"/>
    <mergeCell ref="D43:D45"/>
    <mergeCell ref="E43:E45"/>
    <mergeCell ref="F43:F45"/>
    <mergeCell ref="J43:J45"/>
    <mergeCell ref="B44:B45"/>
    <mergeCell ref="A40:A42"/>
    <mergeCell ref="C40:C42"/>
    <mergeCell ref="D40:D42"/>
    <mergeCell ref="E40:E42"/>
    <mergeCell ref="F40:F42"/>
    <mergeCell ref="J40:J42"/>
    <mergeCell ref="B41:B42"/>
    <mergeCell ref="A37:A39"/>
    <mergeCell ref="C37:C39"/>
    <mergeCell ref="D37:D39"/>
    <mergeCell ref="E37:E39"/>
    <mergeCell ref="F37:F39"/>
    <mergeCell ref="J37:J39"/>
    <mergeCell ref="B38:B39"/>
    <mergeCell ref="A34:A36"/>
    <mergeCell ref="C34:C36"/>
    <mergeCell ref="D34:D36"/>
    <mergeCell ref="E34:E36"/>
    <mergeCell ref="F34:F36"/>
    <mergeCell ref="J34:J36"/>
    <mergeCell ref="B35:B36"/>
    <mergeCell ref="H32:H33"/>
    <mergeCell ref="I32:I33"/>
    <mergeCell ref="J32:J33"/>
    <mergeCell ref="K32:K33"/>
    <mergeCell ref="L32:L33"/>
    <mergeCell ref="M32:M33"/>
    <mergeCell ref="A32:A33"/>
    <mergeCell ref="C32:C33"/>
    <mergeCell ref="D32:D33"/>
    <mergeCell ref="E32:E33"/>
    <mergeCell ref="F32:F33"/>
    <mergeCell ref="G32:G33"/>
    <mergeCell ref="A29:A31"/>
    <mergeCell ref="C29:C31"/>
    <mergeCell ref="D29:D31"/>
    <mergeCell ref="E29:E31"/>
    <mergeCell ref="F29:F31"/>
    <mergeCell ref="J29:J31"/>
    <mergeCell ref="B30:B31"/>
    <mergeCell ref="A26:A28"/>
    <mergeCell ref="C26:C28"/>
    <mergeCell ref="D26:D28"/>
    <mergeCell ref="E26:E28"/>
    <mergeCell ref="F26:F28"/>
    <mergeCell ref="J26:J28"/>
    <mergeCell ref="B27:B28"/>
    <mergeCell ref="A23:A25"/>
    <mergeCell ref="C23:C25"/>
    <mergeCell ref="D23:D25"/>
    <mergeCell ref="E23:E25"/>
    <mergeCell ref="F23:F25"/>
    <mergeCell ref="J23:J25"/>
    <mergeCell ref="B24:B25"/>
    <mergeCell ref="D18:D20"/>
    <mergeCell ref="K21:K22"/>
    <mergeCell ref="B19:B20"/>
    <mergeCell ref="A21:A22"/>
    <mergeCell ref="C21:C22"/>
    <mergeCell ref="D21:D22"/>
    <mergeCell ref="A18:A20"/>
    <mergeCell ref="C18:C20"/>
    <mergeCell ref="L21:L22"/>
    <mergeCell ref="F18:F20"/>
    <mergeCell ref="J18:J20"/>
    <mergeCell ref="M21:M22"/>
    <mergeCell ref="I21:I22"/>
    <mergeCell ref="J21:J22"/>
    <mergeCell ref="E21:E22"/>
    <mergeCell ref="F21:F22"/>
    <mergeCell ref="G21:G22"/>
    <mergeCell ref="H21:H22"/>
    <mergeCell ref="A13:A14"/>
    <mergeCell ref="C13:C14"/>
    <mergeCell ref="D13:D14"/>
    <mergeCell ref="A10:A12"/>
    <mergeCell ref="C10:C12"/>
    <mergeCell ref="D10:D12"/>
    <mergeCell ref="A15:A17"/>
    <mergeCell ref="C15:C17"/>
    <mergeCell ref="D15:D17"/>
    <mergeCell ref="B16:B17"/>
    <mergeCell ref="B11:B12"/>
    <mergeCell ref="E13:E14"/>
    <mergeCell ref="F13:F14"/>
    <mergeCell ref="G13:G14"/>
    <mergeCell ref="H13:H14"/>
    <mergeCell ref="J13:J14"/>
    <mergeCell ref="F10:F12"/>
    <mergeCell ref="J10:J12"/>
    <mergeCell ref="E18:E20"/>
    <mergeCell ref="M13:M14"/>
    <mergeCell ref="I13:I14"/>
    <mergeCell ref="E15:E17"/>
    <mergeCell ref="F15:F17"/>
    <mergeCell ref="J15:J17"/>
    <mergeCell ref="K13:K14"/>
    <mergeCell ref="L13:L14"/>
    <mergeCell ref="E10:E12"/>
    <mergeCell ref="A2:B3"/>
    <mergeCell ref="C2:E3"/>
    <mergeCell ref="H5:I5"/>
    <mergeCell ref="J5:J6"/>
    <mergeCell ref="K5:L5"/>
    <mergeCell ref="F7:F9"/>
    <mergeCell ref="J7:J9"/>
    <mergeCell ref="J4:L4"/>
    <mergeCell ref="A5:A6"/>
    <mergeCell ref="B5:B6"/>
    <mergeCell ref="C5:C6"/>
    <mergeCell ref="D5:D6"/>
    <mergeCell ref="E5:E6"/>
    <mergeCell ref="F5:F6"/>
    <mergeCell ref="G5:G6"/>
    <mergeCell ref="A7:A9"/>
    <mergeCell ref="C7:C9"/>
    <mergeCell ref="D7:D9"/>
    <mergeCell ref="E7:E9"/>
    <mergeCell ref="B8:B9"/>
  </mergeCells>
  <phoneticPr fontId="35" type="noConversion"/>
  <conditionalFormatting sqref="L7:L45">
    <cfRule type="cellIs" dxfId="12" priority="1" stopIfTrue="1" operator="equal">
      <formula>"n/a"</formula>
    </cfRule>
    <cfRule type="cellIs" dxfId="11" priority="2" stopIfTrue="1" operator="equal">
      <formula>"n/a"</formula>
    </cfRule>
  </conditionalFormatting>
  <conditionalFormatting sqref="K7:K45">
    <cfRule type="expression" dxfId="10" priority="3" stopIfTrue="1">
      <formula>NOT(ISERROR(SEARCH("VIGA",K7)))</formula>
    </cfRule>
    <cfRule type="expression" dxfId="9" priority="4" stopIfTrue="1">
      <formula>NOT(ISERROR(SEARCH("viga andmete sisestamisel",K7)))</formula>
    </cfRule>
  </conditionalFormatting>
  <dataValidations count="1">
    <dataValidation type="list" allowBlank="1" showErrorMessage="1" sqref="D7 D10 D13 D15 D18 D21 D23 D26:D27 D29:D30 D32:D35 D37:D43">
      <formula1>$B$48:$B$49</formula1>
      <formula2>0</formula2>
    </dataValidation>
  </dataValidations>
  <pageMargins left="0.7" right="0.7" top="0.75" bottom="0.75" header="0.51180555555555551" footer="0.51180555555555551"/>
  <pageSetup paperSize="8" scale="90"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F100"/>
  <sheetViews>
    <sheetView workbookViewId="0">
      <selection activeCell="B58" sqref="B58"/>
    </sheetView>
  </sheetViews>
  <sheetFormatPr defaultRowHeight="12.75" x14ac:dyDescent="0.2"/>
  <cols>
    <col min="1" max="1" width="10.7109375" style="121" customWidth="1"/>
    <col min="2" max="2" width="4.7109375" style="166" customWidth="1"/>
    <col min="3" max="5" width="36.7109375" style="167" customWidth="1"/>
    <col min="6" max="6" width="9.140625" style="168"/>
    <col min="7" max="16384" width="9.140625" style="167"/>
  </cols>
  <sheetData>
    <row r="1" spans="1:5" ht="16.5" customHeight="1" x14ac:dyDescent="0.2">
      <c r="A1" s="340" t="s">
        <v>292</v>
      </c>
      <c r="B1" s="340"/>
      <c r="C1" s="340"/>
      <c r="D1" s="340"/>
      <c r="E1" s="340"/>
    </row>
    <row r="2" spans="1:5" ht="17.25" customHeight="1" x14ac:dyDescent="0.2">
      <c r="A2" s="169" t="s">
        <v>293</v>
      </c>
      <c r="B2" s="169"/>
      <c r="C2" s="169"/>
      <c r="D2" s="169"/>
      <c r="E2" s="169"/>
    </row>
    <row r="3" spans="1:5" ht="23.25" customHeight="1" x14ac:dyDescent="0.2">
      <c r="A3" s="309" t="s">
        <v>294</v>
      </c>
      <c r="B3" s="309"/>
      <c r="C3" s="309"/>
      <c r="D3" s="309"/>
    </row>
    <row r="4" spans="1:5" ht="12" customHeight="1" x14ac:dyDescent="0.2">
      <c r="A4" s="170"/>
    </row>
    <row r="5" spans="1:5" x14ac:dyDescent="0.2">
      <c r="B5" s="171"/>
      <c r="C5" s="172" t="s">
        <v>295</v>
      </c>
    </row>
    <row r="6" spans="1:5" ht="13.5" customHeight="1" x14ac:dyDescent="0.2">
      <c r="B6" s="173">
        <v>4</v>
      </c>
      <c r="C6" s="339" t="s">
        <v>296</v>
      </c>
      <c r="D6" s="339"/>
      <c r="E6" s="339"/>
    </row>
    <row r="7" spans="1:5" ht="12.75" customHeight="1" x14ac:dyDescent="0.2">
      <c r="B7" s="173">
        <v>3</v>
      </c>
      <c r="C7" s="339" t="s">
        <v>297</v>
      </c>
      <c r="D7" s="339"/>
      <c r="E7" s="339"/>
    </row>
    <row r="8" spans="1:5" ht="12.75" customHeight="1" x14ac:dyDescent="0.2">
      <c r="B8" s="173">
        <v>2</v>
      </c>
      <c r="C8" s="339" t="s">
        <v>298</v>
      </c>
      <c r="D8" s="339"/>
      <c r="E8" s="339"/>
    </row>
    <row r="9" spans="1:5" ht="12.75" customHeight="1" x14ac:dyDescent="0.2">
      <c r="A9" s="174"/>
      <c r="B9" s="173">
        <v>1</v>
      </c>
      <c r="C9" s="339" t="s">
        <v>299</v>
      </c>
      <c r="D9" s="339"/>
      <c r="E9" s="339"/>
    </row>
    <row r="10" spans="1:5" x14ac:dyDescent="0.2">
      <c r="A10" s="76"/>
      <c r="B10" s="175"/>
      <c r="C10" s="176"/>
    </row>
    <row r="11" spans="1:5" ht="12.75" customHeight="1" x14ac:dyDescent="0.2">
      <c r="A11" s="177" t="s">
        <v>300</v>
      </c>
      <c r="B11" s="178" t="s">
        <v>508</v>
      </c>
      <c r="C11" s="341" t="s">
        <v>301</v>
      </c>
      <c r="D11" s="341"/>
      <c r="E11" s="341"/>
    </row>
    <row r="12" spans="1:5" ht="13.5" customHeight="1" x14ac:dyDescent="0.2">
      <c r="A12" s="179"/>
      <c r="B12" s="180" t="s">
        <v>502</v>
      </c>
      <c r="C12" s="181" t="s">
        <v>302</v>
      </c>
      <c r="D12" s="342" t="s">
        <v>506</v>
      </c>
      <c r="E12" s="342"/>
    </row>
    <row r="13" spans="1:5" ht="41.25" customHeight="1" x14ac:dyDescent="0.2">
      <c r="A13" s="343" t="s">
        <v>505</v>
      </c>
      <c r="B13" s="182" t="s">
        <v>511</v>
      </c>
      <c r="C13" s="139" t="s">
        <v>512</v>
      </c>
      <c r="D13" s="344" t="s">
        <v>513</v>
      </c>
      <c r="E13" s="344"/>
    </row>
    <row r="14" spans="1:5" ht="24.75" customHeight="1" x14ac:dyDescent="0.2">
      <c r="A14" s="343"/>
      <c r="B14" s="152" t="s">
        <v>514</v>
      </c>
      <c r="C14" s="144" t="s">
        <v>515</v>
      </c>
      <c r="D14" s="345" t="s">
        <v>516</v>
      </c>
      <c r="E14" s="345"/>
    </row>
    <row r="15" spans="1:5" ht="39" customHeight="1" x14ac:dyDescent="0.2">
      <c r="A15" s="343"/>
      <c r="B15" s="152" t="s">
        <v>517</v>
      </c>
      <c r="C15" s="144" t="s">
        <v>518</v>
      </c>
      <c r="D15" s="345" t="s">
        <v>519</v>
      </c>
      <c r="E15" s="345"/>
    </row>
    <row r="16" spans="1:5" ht="33.75" customHeight="1" x14ac:dyDescent="0.2">
      <c r="A16" s="343"/>
      <c r="B16" s="152" t="s">
        <v>520</v>
      </c>
      <c r="C16" s="144" t="s">
        <v>303</v>
      </c>
      <c r="D16" s="345" t="s">
        <v>522</v>
      </c>
      <c r="E16" s="345"/>
    </row>
    <row r="17" spans="1:5" ht="45" x14ac:dyDescent="0.2">
      <c r="A17" s="343"/>
      <c r="B17" s="152" t="s">
        <v>523</v>
      </c>
      <c r="C17" s="144" t="s">
        <v>524</v>
      </c>
      <c r="D17" s="345" t="s">
        <v>525</v>
      </c>
      <c r="E17" s="345"/>
    </row>
    <row r="18" spans="1:5" ht="45" x14ac:dyDescent="0.2">
      <c r="A18" s="343"/>
      <c r="B18" s="152" t="s">
        <v>526</v>
      </c>
      <c r="C18" s="144" t="s">
        <v>527</v>
      </c>
      <c r="D18" s="345" t="s">
        <v>528</v>
      </c>
      <c r="E18" s="345"/>
    </row>
    <row r="19" spans="1:5" ht="51.75" customHeight="1" x14ac:dyDescent="0.2">
      <c r="A19" s="343"/>
      <c r="B19" s="152" t="s">
        <v>529</v>
      </c>
      <c r="C19" s="144" t="s">
        <v>530</v>
      </c>
      <c r="D19" s="345" t="s">
        <v>192</v>
      </c>
      <c r="E19" s="345"/>
    </row>
    <row r="20" spans="1:5" x14ac:dyDescent="0.2">
      <c r="A20" s="343"/>
      <c r="B20" s="346" t="s">
        <v>304</v>
      </c>
      <c r="C20" s="346"/>
      <c r="D20" s="346"/>
      <c r="E20" s="346"/>
    </row>
    <row r="21" spans="1:5" ht="22.5" customHeight="1" x14ac:dyDescent="0.2">
      <c r="A21" s="343"/>
      <c r="B21" s="347" t="s">
        <v>193</v>
      </c>
      <c r="C21" s="335" t="s">
        <v>305</v>
      </c>
      <c r="D21" s="184" t="str">
        <f>'2_tulemusindikaatorid'!G7</f>
        <v>7-12. a</v>
      </c>
      <c r="E21" s="185" t="str">
        <f>'2_tulemusindikaatorid'!L7</f>
        <v>jah</v>
      </c>
    </row>
    <row r="22" spans="1:5" x14ac:dyDescent="0.2">
      <c r="A22" s="343"/>
      <c r="B22" s="347"/>
      <c r="C22" s="335"/>
      <c r="D22" s="184" t="str">
        <f>'2_tulemusindikaatorid'!G8</f>
        <v>13-19. a</v>
      </c>
      <c r="E22" s="185" t="str">
        <f>'2_tulemusindikaatorid'!L8</f>
        <v>jah</v>
      </c>
    </row>
    <row r="23" spans="1:5" x14ac:dyDescent="0.2">
      <c r="A23" s="343"/>
      <c r="B23" s="347"/>
      <c r="C23" s="335"/>
      <c r="D23" s="184" t="str">
        <f>'2_tulemusindikaatorid'!G9</f>
        <v>20-26. a</v>
      </c>
      <c r="E23" s="185" t="str">
        <f>'2_tulemusindikaatorid'!L9</f>
        <v>jah</v>
      </c>
    </row>
    <row r="24" spans="1:5" ht="22.5" customHeight="1" x14ac:dyDescent="0.2">
      <c r="A24" s="343"/>
      <c r="B24" s="347" t="s">
        <v>196</v>
      </c>
      <c r="C24" s="335" t="s">
        <v>306</v>
      </c>
      <c r="D24" s="184" t="str">
        <f>'2_tulemusindikaatorid'!G10</f>
        <v>7-12. a</v>
      </c>
      <c r="E24" s="185" t="str">
        <f>'2_tulemusindikaatorid'!L10</f>
        <v>jah</v>
      </c>
    </row>
    <row r="25" spans="1:5" x14ac:dyDescent="0.2">
      <c r="A25" s="343"/>
      <c r="B25" s="347"/>
      <c r="C25" s="335"/>
      <c r="D25" s="184" t="str">
        <f>'2_tulemusindikaatorid'!G11</f>
        <v>13-19. a</v>
      </c>
      <c r="E25" s="185" t="str">
        <f>'2_tulemusindikaatorid'!L11</f>
        <v>ei</v>
      </c>
    </row>
    <row r="26" spans="1:5" x14ac:dyDescent="0.2">
      <c r="A26" s="343"/>
      <c r="B26" s="347"/>
      <c r="C26" s="335"/>
      <c r="D26" s="184" t="str">
        <f>'2_tulemusindikaatorid'!G12</f>
        <v>20-26. a</v>
      </c>
      <c r="E26" s="185" t="str">
        <f>'2_tulemusindikaatorid'!L12</f>
        <v>ei</v>
      </c>
    </row>
    <row r="27" spans="1:5" ht="12.75" customHeight="1" x14ac:dyDescent="0.2">
      <c r="A27" s="148" t="s">
        <v>307</v>
      </c>
      <c r="B27" s="301">
        <v>3</v>
      </c>
      <c r="C27" s="348" t="str">
        <f>IF(B27=4,$C$6,IF(B27=3,$C$7,IF(B27=2,$C$8,IF(B27=1,$C$9,""))))</f>
        <v>KOV territooriumil tehtav noorsootöö vastab kirjeldatud olukorrale suures osas (st vastab enamikele tingimustele)</v>
      </c>
      <c r="D27" s="348"/>
      <c r="E27" s="348"/>
    </row>
    <row r="28" spans="1:5" ht="75" customHeight="1" x14ac:dyDescent="0.2">
      <c r="A28" s="148" t="s">
        <v>308</v>
      </c>
      <c r="B28" s="350" t="s">
        <v>554</v>
      </c>
      <c r="C28" s="350"/>
      <c r="D28" s="350"/>
      <c r="E28" s="350"/>
    </row>
    <row r="29" spans="1:5" ht="68.25" customHeight="1" x14ac:dyDescent="0.2">
      <c r="A29" s="148" t="s">
        <v>309</v>
      </c>
      <c r="B29" s="351" t="s">
        <v>555</v>
      </c>
      <c r="C29" s="351"/>
      <c r="D29" s="351"/>
      <c r="E29" s="351"/>
    </row>
    <row r="30" spans="1:5" ht="75" customHeight="1" x14ac:dyDescent="0.2">
      <c r="A30" s="145" t="s">
        <v>310</v>
      </c>
      <c r="B30" s="351" t="s">
        <v>556</v>
      </c>
      <c r="C30" s="351"/>
      <c r="D30" s="351"/>
      <c r="E30" s="351"/>
    </row>
    <row r="32" spans="1:5" ht="12.75" customHeight="1" x14ac:dyDescent="0.2">
      <c r="A32" s="177" t="s">
        <v>300</v>
      </c>
      <c r="B32" s="178" t="s">
        <v>199</v>
      </c>
      <c r="C32" s="341" t="s">
        <v>311</v>
      </c>
      <c r="D32" s="341"/>
      <c r="E32" s="341"/>
    </row>
    <row r="33" spans="1:5" ht="12.75" customHeight="1" x14ac:dyDescent="0.2">
      <c r="A33" s="179"/>
      <c r="B33" s="187" t="s">
        <v>502</v>
      </c>
      <c r="C33" s="188" t="s">
        <v>302</v>
      </c>
      <c r="D33" s="352" t="s">
        <v>506</v>
      </c>
      <c r="E33" s="352"/>
    </row>
    <row r="34" spans="1:5" ht="57" customHeight="1" x14ac:dyDescent="0.2">
      <c r="A34" s="343" t="s">
        <v>505</v>
      </c>
      <c r="B34" s="189" t="s">
        <v>201</v>
      </c>
      <c r="C34" s="190" t="s">
        <v>202</v>
      </c>
      <c r="D34" s="345" t="s">
        <v>203</v>
      </c>
      <c r="E34" s="345"/>
    </row>
    <row r="35" spans="1:5" x14ac:dyDescent="0.2">
      <c r="A35" s="343"/>
      <c r="B35" s="346" t="s">
        <v>304</v>
      </c>
      <c r="C35" s="346"/>
      <c r="D35" s="346"/>
      <c r="E35" s="346"/>
    </row>
    <row r="36" spans="1:5" ht="22.5" x14ac:dyDescent="0.2">
      <c r="A36" s="343"/>
      <c r="B36" s="183" t="s">
        <v>204</v>
      </c>
      <c r="C36" s="191" t="s">
        <v>205</v>
      </c>
      <c r="D36" s="184" t="str">
        <f>'2_tulemusindikaatorid'!G13</f>
        <v>13-19. a</v>
      </c>
      <c r="E36" s="184" t="str">
        <f>'2_tulemusindikaatorid'!L13</f>
        <v>ei</v>
      </c>
    </row>
    <row r="37" spans="1:5" x14ac:dyDescent="0.2">
      <c r="A37" s="148" t="s">
        <v>307</v>
      </c>
      <c r="B37" s="301">
        <v>3</v>
      </c>
      <c r="C37" s="348" t="str">
        <f>IF(B37=4,$C$6,IF(B37=3,$C$7,IF(B37=2,$C$8,IF(B37=1,$C$9,""))))</f>
        <v>KOV territooriumil tehtav noorsootöö vastab kirjeldatud olukorrale suures osas (st vastab enamikele tingimustele)</v>
      </c>
      <c r="D37" s="348"/>
      <c r="E37" s="348"/>
    </row>
    <row r="38" spans="1:5" ht="60" customHeight="1" x14ac:dyDescent="0.2">
      <c r="A38" s="148" t="s">
        <v>308</v>
      </c>
      <c r="B38" s="351" t="s">
        <v>557</v>
      </c>
      <c r="C38" s="351"/>
      <c r="D38" s="351"/>
      <c r="E38" s="351"/>
    </row>
    <row r="39" spans="1:5" ht="60" customHeight="1" x14ac:dyDescent="0.2">
      <c r="A39" s="148" t="s">
        <v>309</v>
      </c>
      <c r="B39" s="351" t="s">
        <v>558</v>
      </c>
      <c r="C39" s="351"/>
      <c r="D39" s="351"/>
      <c r="E39" s="351"/>
    </row>
    <row r="40" spans="1:5" ht="60" customHeight="1" x14ac:dyDescent="0.2">
      <c r="A40" s="145" t="s">
        <v>310</v>
      </c>
      <c r="B40" s="351" t="s">
        <v>531</v>
      </c>
      <c r="C40" s="351"/>
      <c r="D40" s="351"/>
      <c r="E40" s="351"/>
    </row>
    <row r="42" spans="1:5" x14ac:dyDescent="0.2">
      <c r="A42" s="192" t="s">
        <v>300</v>
      </c>
      <c r="B42" s="193" t="s">
        <v>207</v>
      </c>
      <c r="C42" s="353" t="s">
        <v>532</v>
      </c>
      <c r="D42" s="353"/>
      <c r="E42" s="353"/>
    </row>
    <row r="43" spans="1:5" x14ac:dyDescent="0.2">
      <c r="A43" s="194"/>
      <c r="B43" s="180" t="s">
        <v>502</v>
      </c>
      <c r="C43" s="195" t="s">
        <v>302</v>
      </c>
      <c r="D43" s="349" t="s">
        <v>506</v>
      </c>
      <c r="E43" s="349"/>
    </row>
    <row r="44" spans="1:5" ht="49.5" customHeight="1" x14ac:dyDescent="0.2">
      <c r="A44" s="354" t="s">
        <v>505</v>
      </c>
      <c r="B44" s="182" t="s">
        <v>209</v>
      </c>
      <c r="C44" s="139" t="s">
        <v>210</v>
      </c>
      <c r="D44" s="344" t="s">
        <v>211</v>
      </c>
      <c r="E44" s="344"/>
    </row>
    <row r="45" spans="1:5" ht="78.75" x14ac:dyDescent="0.2">
      <c r="A45" s="354"/>
      <c r="B45" s="152" t="s">
        <v>212</v>
      </c>
      <c r="C45" s="144" t="s">
        <v>213</v>
      </c>
      <c r="D45" s="345" t="s">
        <v>214</v>
      </c>
      <c r="E45" s="345"/>
    </row>
    <row r="46" spans="1:5" ht="33.75" customHeight="1" x14ac:dyDescent="0.2">
      <c r="A46" s="354"/>
      <c r="B46" s="152" t="s">
        <v>215</v>
      </c>
      <c r="C46" s="144" t="s">
        <v>216</v>
      </c>
      <c r="D46" s="345" t="s">
        <v>217</v>
      </c>
      <c r="E46" s="345"/>
    </row>
    <row r="47" spans="1:5" ht="45.75" customHeight="1" x14ac:dyDescent="0.2">
      <c r="A47" s="354"/>
      <c r="B47" s="152" t="s">
        <v>218</v>
      </c>
      <c r="C47" s="144" t="s">
        <v>219</v>
      </c>
      <c r="D47" s="345" t="s">
        <v>220</v>
      </c>
      <c r="E47" s="345"/>
    </row>
    <row r="48" spans="1:5" ht="37.5" customHeight="1" x14ac:dyDescent="0.2">
      <c r="A48" s="354"/>
      <c r="B48" s="152" t="s">
        <v>221</v>
      </c>
      <c r="C48" s="144" t="s">
        <v>222</v>
      </c>
      <c r="D48" s="345" t="s">
        <v>223</v>
      </c>
      <c r="E48" s="345"/>
    </row>
    <row r="49" spans="1:5" x14ac:dyDescent="0.2">
      <c r="A49" s="196" t="s">
        <v>307</v>
      </c>
      <c r="B49" s="301">
        <v>2</v>
      </c>
      <c r="C49" s="348" t="str">
        <f>IF(B49=4,$C$6,IF(B49=3,$C$7,IF(B49=2,$C$8,IF(B49=1,$C$9,""))))</f>
        <v>KOV territooriumil tehtav noorsootöö vastab kirjeldatud olukorrale osaliselt (st täidetud on mõned kriteeriumid)</v>
      </c>
      <c r="D49" s="348"/>
      <c r="E49" s="348"/>
    </row>
    <row r="50" spans="1:5" ht="90" customHeight="1" x14ac:dyDescent="0.2">
      <c r="A50" s="148" t="s">
        <v>308</v>
      </c>
      <c r="B50" s="351" t="s">
        <v>464</v>
      </c>
      <c r="C50" s="351"/>
      <c r="D50" s="351"/>
      <c r="E50" s="351"/>
    </row>
    <row r="51" spans="1:5" ht="60" customHeight="1" x14ac:dyDescent="0.2">
      <c r="A51" s="148" t="s">
        <v>309</v>
      </c>
      <c r="B51" s="351" t="s">
        <v>465</v>
      </c>
      <c r="C51" s="351"/>
      <c r="D51" s="351"/>
      <c r="E51" s="351"/>
    </row>
    <row r="52" spans="1:5" ht="60" customHeight="1" x14ac:dyDescent="0.2">
      <c r="A52" s="145" t="s">
        <v>310</v>
      </c>
      <c r="B52" s="351" t="s">
        <v>466</v>
      </c>
      <c r="C52" s="351"/>
      <c r="D52" s="351"/>
      <c r="E52" s="351"/>
    </row>
    <row r="54" spans="1:5" x14ac:dyDescent="0.2">
      <c r="A54" s="177" t="s">
        <v>300</v>
      </c>
      <c r="B54" s="178" t="s">
        <v>224</v>
      </c>
      <c r="C54" s="341" t="s">
        <v>533</v>
      </c>
      <c r="D54" s="341"/>
      <c r="E54" s="341"/>
    </row>
    <row r="55" spans="1:5" x14ac:dyDescent="0.2">
      <c r="A55" s="179"/>
      <c r="B55" s="180" t="s">
        <v>502</v>
      </c>
      <c r="C55" s="195" t="s">
        <v>302</v>
      </c>
      <c r="D55" s="349" t="s">
        <v>506</v>
      </c>
      <c r="E55" s="349"/>
    </row>
    <row r="56" spans="1:5" ht="33.75" x14ac:dyDescent="0.2">
      <c r="A56" s="343" t="s">
        <v>505</v>
      </c>
      <c r="B56" s="182" t="s">
        <v>226</v>
      </c>
      <c r="C56" s="139" t="s">
        <v>227</v>
      </c>
      <c r="D56" s="344" t="s">
        <v>228</v>
      </c>
      <c r="E56" s="344"/>
    </row>
    <row r="57" spans="1:5" ht="33.75" x14ac:dyDescent="0.2">
      <c r="A57" s="343"/>
      <c r="B57" s="152" t="s">
        <v>229</v>
      </c>
      <c r="C57" s="144" t="s">
        <v>230</v>
      </c>
      <c r="D57" s="345" t="s">
        <v>231</v>
      </c>
      <c r="E57" s="345"/>
    </row>
    <row r="58" spans="1:5" x14ac:dyDescent="0.2">
      <c r="A58" s="148" t="s">
        <v>307</v>
      </c>
      <c r="B58" s="301">
        <v>3</v>
      </c>
      <c r="C58" s="348" t="str">
        <f>IF(B58=4,$C$6,IF(B58=3,$C$7,IF(B58=2,$C$8,IF(B58=1,$C$9,""))))</f>
        <v>KOV territooriumil tehtav noorsootöö vastab kirjeldatud olukorrale suures osas (st vastab enamikele tingimustele)</v>
      </c>
      <c r="D58" s="348"/>
      <c r="E58" s="348"/>
    </row>
    <row r="59" spans="1:5" ht="60" customHeight="1" x14ac:dyDescent="0.2">
      <c r="A59" s="148" t="s">
        <v>308</v>
      </c>
      <c r="B59" s="351" t="s">
        <v>559</v>
      </c>
      <c r="C59" s="351"/>
      <c r="D59" s="351"/>
      <c r="E59" s="351"/>
    </row>
    <row r="60" spans="1:5" ht="60" customHeight="1" x14ac:dyDescent="0.2">
      <c r="A60" s="148" t="s">
        <v>309</v>
      </c>
      <c r="B60" s="351" t="s">
        <v>560</v>
      </c>
      <c r="C60" s="351"/>
      <c r="D60" s="351"/>
      <c r="E60" s="351"/>
    </row>
    <row r="61" spans="1:5" ht="60" customHeight="1" x14ac:dyDescent="0.2">
      <c r="A61" s="145" t="s">
        <v>310</v>
      </c>
      <c r="B61" s="351" t="s">
        <v>463</v>
      </c>
      <c r="C61" s="351"/>
      <c r="D61" s="351"/>
      <c r="E61" s="351"/>
    </row>
    <row r="62" spans="1:5" x14ac:dyDescent="0.2">
      <c r="A62" s="197"/>
      <c r="B62" s="198"/>
      <c r="C62" s="168"/>
      <c r="D62" s="168"/>
      <c r="E62" s="168"/>
    </row>
    <row r="63" spans="1:5" x14ac:dyDescent="0.2">
      <c r="A63" s="197"/>
      <c r="B63" s="198"/>
      <c r="C63" s="168"/>
      <c r="D63" s="168"/>
      <c r="E63" s="168"/>
    </row>
    <row r="64" spans="1:5" x14ac:dyDescent="0.2">
      <c r="A64" s="197"/>
      <c r="B64" s="198"/>
      <c r="C64" s="168"/>
      <c r="D64" s="168"/>
      <c r="E64" s="168"/>
    </row>
    <row r="65" spans="1:5" x14ac:dyDescent="0.2">
      <c r="A65" s="197"/>
      <c r="B65" s="199"/>
      <c r="C65" s="168"/>
      <c r="D65" s="168"/>
      <c r="E65" s="168"/>
    </row>
    <row r="66" spans="1:5" x14ac:dyDescent="0.2">
      <c r="A66" s="197"/>
      <c r="B66" s="198"/>
      <c r="C66" s="168"/>
      <c r="D66" s="168"/>
      <c r="E66" s="168"/>
    </row>
    <row r="67" spans="1:5" x14ac:dyDescent="0.2">
      <c r="A67" s="197"/>
      <c r="B67" s="198"/>
      <c r="C67" s="168"/>
      <c r="D67" s="168"/>
      <c r="E67" s="168"/>
    </row>
    <row r="68" spans="1:5" x14ac:dyDescent="0.2">
      <c r="A68" s="197"/>
      <c r="B68" s="198"/>
      <c r="C68" s="168"/>
      <c r="D68" s="168"/>
      <c r="E68" s="168"/>
    </row>
    <row r="69" spans="1:5" x14ac:dyDescent="0.2">
      <c r="A69" s="197"/>
      <c r="B69" s="198"/>
      <c r="C69" s="168"/>
      <c r="D69" s="168"/>
      <c r="E69" s="168"/>
    </row>
    <row r="70" spans="1:5" x14ac:dyDescent="0.2">
      <c r="A70" s="197"/>
      <c r="B70" s="198"/>
      <c r="C70" s="168"/>
      <c r="D70" s="168"/>
      <c r="E70" s="168"/>
    </row>
    <row r="71" spans="1:5" x14ac:dyDescent="0.2">
      <c r="A71" s="197"/>
      <c r="B71" s="198"/>
      <c r="C71" s="168"/>
      <c r="D71" s="168"/>
      <c r="E71" s="168"/>
    </row>
    <row r="72" spans="1:5" x14ac:dyDescent="0.2">
      <c r="A72" s="197"/>
      <c r="B72" s="198"/>
      <c r="C72" s="168"/>
      <c r="D72" s="168"/>
      <c r="E72" s="168"/>
    </row>
    <row r="73" spans="1:5" x14ac:dyDescent="0.2">
      <c r="A73" s="197"/>
      <c r="B73" s="198"/>
      <c r="C73" s="168"/>
      <c r="D73" s="168"/>
      <c r="E73" s="168"/>
    </row>
    <row r="74" spans="1:5" x14ac:dyDescent="0.2">
      <c r="A74" s="197"/>
      <c r="B74" s="198"/>
      <c r="C74" s="168"/>
      <c r="D74" s="168"/>
      <c r="E74" s="168"/>
    </row>
    <row r="75" spans="1:5" x14ac:dyDescent="0.2">
      <c r="A75" s="197"/>
      <c r="B75" s="198"/>
      <c r="C75" s="168"/>
      <c r="D75" s="168"/>
      <c r="E75" s="168"/>
    </row>
    <row r="76" spans="1:5" x14ac:dyDescent="0.2">
      <c r="A76" s="197"/>
      <c r="B76" s="198"/>
      <c r="C76" s="168"/>
      <c r="D76" s="168"/>
      <c r="E76" s="168"/>
    </row>
    <row r="77" spans="1:5" x14ac:dyDescent="0.2">
      <c r="A77" s="197"/>
      <c r="B77" s="198"/>
      <c r="C77" s="168"/>
      <c r="D77" s="168"/>
      <c r="E77" s="168"/>
    </row>
    <row r="78" spans="1:5" x14ac:dyDescent="0.2">
      <c r="A78" s="197"/>
      <c r="B78" s="198"/>
      <c r="C78" s="168"/>
      <c r="D78" s="168"/>
      <c r="E78" s="168"/>
    </row>
    <row r="79" spans="1:5" x14ac:dyDescent="0.2">
      <c r="A79" s="197"/>
      <c r="B79" s="198"/>
      <c r="C79" s="168"/>
      <c r="D79" s="168"/>
      <c r="E79" s="168"/>
    </row>
    <row r="80" spans="1:5" x14ac:dyDescent="0.2">
      <c r="A80" s="197"/>
      <c r="B80" s="198"/>
      <c r="C80" s="168"/>
      <c r="D80" s="168"/>
      <c r="E80" s="168"/>
    </row>
    <row r="81" spans="1:5" x14ac:dyDescent="0.2">
      <c r="A81" s="197"/>
      <c r="B81" s="198"/>
      <c r="C81" s="168"/>
      <c r="D81" s="168"/>
      <c r="E81" s="168"/>
    </row>
    <row r="82" spans="1:5" x14ac:dyDescent="0.2">
      <c r="A82" s="197"/>
      <c r="B82" s="198"/>
      <c r="C82" s="168"/>
      <c r="D82" s="168"/>
      <c r="E82" s="168"/>
    </row>
    <row r="83" spans="1:5" x14ac:dyDescent="0.2">
      <c r="A83" s="197"/>
      <c r="B83" s="198"/>
      <c r="C83" s="168"/>
      <c r="D83" s="168"/>
      <c r="E83" s="168"/>
    </row>
    <row r="84" spans="1:5" x14ac:dyDescent="0.2">
      <c r="A84" s="197"/>
      <c r="B84" s="198"/>
      <c r="C84" s="168"/>
      <c r="D84" s="168"/>
      <c r="E84" s="168"/>
    </row>
    <row r="85" spans="1:5" x14ac:dyDescent="0.2">
      <c r="A85" s="197"/>
      <c r="B85" s="198"/>
      <c r="C85" s="168"/>
      <c r="D85" s="168"/>
      <c r="E85" s="168"/>
    </row>
    <row r="86" spans="1:5" x14ac:dyDescent="0.2">
      <c r="A86" s="197"/>
      <c r="B86" s="198"/>
      <c r="C86" s="168"/>
      <c r="D86" s="168"/>
      <c r="E86" s="168"/>
    </row>
    <row r="87" spans="1:5" x14ac:dyDescent="0.2">
      <c r="A87" s="197"/>
      <c r="B87" s="198"/>
      <c r="C87" s="168"/>
      <c r="D87" s="168"/>
      <c r="E87" s="168"/>
    </row>
    <row r="88" spans="1:5" x14ac:dyDescent="0.2">
      <c r="A88" s="197"/>
      <c r="B88" s="198"/>
      <c r="C88" s="168"/>
      <c r="D88" s="168"/>
      <c r="E88" s="168"/>
    </row>
    <row r="89" spans="1:5" x14ac:dyDescent="0.2">
      <c r="A89" s="197"/>
      <c r="B89" s="198"/>
      <c r="C89" s="168"/>
      <c r="D89" s="168"/>
      <c r="E89" s="168"/>
    </row>
    <row r="90" spans="1:5" x14ac:dyDescent="0.2">
      <c r="A90" s="197"/>
      <c r="B90" s="198"/>
      <c r="C90" s="168"/>
      <c r="D90" s="168"/>
      <c r="E90" s="168"/>
    </row>
    <row r="91" spans="1:5" x14ac:dyDescent="0.2">
      <c r="A91" s="197"/>
      <c r="B91" s="198"/>
      <c r="C91" s="168"/>
      <c r="D91" s="168"/>
      <c r="E91" s="168"/>
    </row>
    <row r="92" spans="1:5" x14ac:dyDescent="0.2">
      <c r="A92" s="197"/>
      <c r="B92" s="198"/>
      <c r="C92" s="168"/>
      <c r="D92" s="168"/>
      <c r="E92" s="168"/>
    </row>
    <row r="93" spans="1:5" x14ac:dyDescent="0.2">
      <c r="A93" s="197"/>
      <c r="B93" s="198"/>
      <c r="C93" s="168"/>
      <c r="D93" s="168"/>
      <c r="E93" s="168"/>
    </row>
    <row r="94" spans="1:5" x14ac:dyDescent="0.2">
      <c r="A94" s="197"/>
      <c r="B94" s="198"/>
      <c r="C94" s="168"/>
      <c r="D94" s="168"/>
      <c r="E94" s="168"/>
    </row>
    <row r="95" spans="1:5" x14ac:dyDescent="0.2">
      <c r="A95" s="197"/>
      <c r="B95" s="198"/>
      <c r="C95" s="168"/>
      <c r="D95" s="168"/>
      <c r="E95" s="168"/>
    </row>
    <row r="96" spans="1:5" x14ac:dyDescent="0.2">
      <c r="A96" s="197"/>
      <c r="B96" s="198"/>
      <c r="C96" s="168"/>
      <c r="D96" s="168"/>
      <c r="E96" s="168"/>
    </row>
    <row r="97" spans="1:5" x14ac:dyDescent="0.2">
      <c r="A97" s="197"/>
      <c r="B97" s="198"/>
      <c r="C97" s="168"/>
      <c r="D97" s="168"/>
      <c r="E97" s="168"/>
    </row>
    <row r="98" spans="1:5" x14ac:dyDescent="0.2">
      <c r="A98" s="197"/>
      <c r="B98" s="198"/>
      <c r="C98" s="168"/>
      <c r="D98" s="168"/>
      <c r="E98" s="168"/>
    </row>
    <row r="99" spans="1:5" x14ac:dyDescent="0.2">
      <c r="A99" s="197"/>
      <c r="B99" s="198"/>
      <c r="C99" s="168"/>
      <c r="D99" s="168"/>
      <c r="E99" s="168"/>
    </row>
    <row r="100" spans="1:5" x14ac:dyDescent="0.2">
      <c r="A100" s="197"/>
      <c r="B100" s="198"/>
      <c r="C100" s="168"/>
      <c r="D100" s="168"/>
      <c r="E100" s="168"/>
    </row>
  </sheetData>
  <sheetProtection password="E525" sheet="1" objects="1" scenarios="1" formatCells="0" formatColumns="0" formatRows="0" insertHyperlinks="0"/>
  <mergeCells count="55">
    <mergeCell ref="B61:E61"/>
    <mergeCell ref="A56:A57"/>
    <mergeCell ref="D56:E56"/>
    <mergeCell ref="D57:E57"/>
    <mergeCell ref="C58:E58"/>
    <mergeCell ref="B59:E59"/>
    <mergeCell ref="B60:E60"/>
    <mergeCell ref="D55:E55"/>
    <mergeCell ref="A44:A48"/>
    <mergeCell ref="D44:E44"/>
    <mergeCell ref="D45:E45"/>
    <mergeCell ref="D46:E46"/>
    <mergeCell ref="D47:E47"/>
    <mergeCell ref="D48:E48"/>
    <mergeCell ref="C49:E49"/>
    <mergeCell ref="B50:E50"/>
    <mergeCell ref="B51:E51"/>
    <mergeCell ref="B52:E52"/>
    <mergeCell ref="C54:E54"/>
    <mergeCell ref="D43:E43"/>
    <mergeCell ref="B28:E28"/>
    <mergeCell ref="B29:E29"/>
    <mergeCell ref="B30:E30"/>
    <mergeCell ref="C32:E32"/>
    <mergeCell ref="D33:E33"/>
    <mergeCell ref="C37:E37"/>
    <mergeCell ref="B38:E38"/>
    <mergeCell ref="B39:E39"/>
    <mergeCell ref="B40:E40"/>
    <mergeCell ref="C42:E42"/>
    <mergeCell ref="A34:A36"/>
    <mergeCell ref="D34:E34"/>
    <mergeCell ref="B35:E35"/>
    <mergeCell ref="B20:E20"/>
    <mergeCell ref="B21:B23"/>
    <mergeCell ref="C21:C23"/>
    <mergeCell ref="B24:B26"/>
    <mergeCell ref="C24:C26"/>
    <mergeCell ref="C27:E27"/>
    <mergeCell ref="C11:E11"/>
    <mergeCell ref="D12:E12"/>
    <mergeCell ref="A13:A26"/>
    <mergeCell ref="D13:E13"/>
    <mergeCell ref="D14:E14"/>
    <mergeCell ref="D15:E15"/>
    <mergeCell ref="D16:E16"/>
    <mergeCell ref="D17:E17"/>
    <mergeCell ref="D18:E18"/>
    <mergeCell ref="D19:E19"/>
    <mergeCell ref="C9:E9"/>
    <mergeCell ref="A1:E1"/>
    <mergeCell ref="A3:D3"/>
    <mergeCell ref="C6:E6"/>
    <mergeCell ref="C7:E7"/>
    <mergeCell ref="C8:E8"/>
  </mergeCells>
  <phoneticPr fontId="35" type="noConversion"/>
  <dataValidations count="1">
    <dataValidation type="list" allowBlank="1" showErrorMessage="1" sqref="B27 B37 B49 B58">
      <formula1>$B$6:$B$9</formula1>
      <formula2>0</formula2>
    </dataValidation>
  </dataValidations>
  <hyperlinks>
    <hyperlink ref="B28" r:id="rId1" display="www.voru.ee"/>
  </hyperlinks>
  <pageMargins left="0.7" right="0.7" top="0.75" bottom="0.75" header="0.51180555555555551" footer="0.51180555555555551"/>
  <pageSetup paperSize="8" firstPageNumber="0" orientation="landscape" horizontalDpi="300" verticalDpi="300" r:id="rId2"/>
  <headerFooter alignWithMargins="0"/>
  <rowBreaks count="2" manualBreakCount="2">
    <brk id="31" max="16383" man="1"/>
    <brk id="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F104"/>
  <sheetViews>
    <sheetView topLeftCell="A31" workbookViewId="0">
      <selection activeCell="B18" sqref="B18"/>
    </sheetView>
  </sheetViews>
  <sheetFormatPr defaultRowHeight="12.75" x14ac:dyDescent="0.2"/>
  <cols>
    <col min="1" max="1" width="10.7109375" style="121" customWidth="1"/>
    <col min="2" max="2" width="4.7109375" style="166" customWidth="1"/>
    <col min="3" max="5" width="36.7109375" style="167" customWidth="1"/>
    <col min="6" max="6" width="9.140625" style="168"/>
    <col min="7" max="16384" width="9.140625" style="167"/>
  </cols>
  <sheetData>
    <row r="1" spans="1:5" ht="16.5" customHeight="1" x14ac:dyDescent="0.2">
      <c r="A1" s="340" t="s">
        <v>292</v>
      </c>
      <c r="B1" s="340"/>
      <c r="C1" s="340"/>
      <c r="D1" s="340"/>
      <c r="E1" s="340"/>
    </row>
    <row r="2" spans="1:5" ht="17.25" customHeight="1" x14ac:dyDescent="0.2">
      <c r="A2" s="355" t="s">
        <v>534</v>
      </c>
      <c r="B2" s="355"/>
      <c r="C2" s="355"/>
      <c r="D2" s="355"/>
      <c r="E2" s="355"/>
    </row>
    <row r="3" spans="1:5" ht="23.25" customHeight="1" x14ac:dyDescent="0.2">
      <c r="A3" s="309" t="s">
        <v>535</v>
      </c>
      <c r="B3" s="309"/>
      <c r="C3" s="309"/>
      <c r="D3" s="309"/>
    </row>
    <row r="4" spans="1:5" ht="12" customHeight="1" x14ac:dyDescent="0.2">
      <c r="A4" s="170"/>
    </row>
    <row r="5" spans="1:5" x14ac:dyDescent="0.2">
      <c r="B5" s="171"/>
      <c r="C5" s="172" t="s">
        <v>295</v>
      </c>
    </row>
    <row r="6" spans="1:5" ht="13.5" customHeight="1" x14ac:dyDescent="0.2">
      <c r="B6" s="173">
        <v>4</v>
      </c>
      <c r="C6" s="339" t="s">
        <v>296</v>
      </c>
      <c r="D6" s="339"/>
      <c r="E6" s="339"/>
    </row>
    <row r="7" spans="1:5" ht="12.75" customHeight="1" x14ac:dyDescent="0.2">
      <c r="B7" s="173">
        <v>3</v>
      </c>
      <c r="C7" s="339" t="s">
        <v>297</v>
      </c>
      <c r="D7" s="339"/>
      <c r="E7" s="339"/>
    </row>
    <row r="8" spans="1:5" ht="12.75" customHeight="1" x14ac:dyDescent="0.2">
      <c r="B8" s="173">
        <v>2</v>
      </c>
      <c r="C8" s="339" t="s">
        <v>298</v>
      </c>
      <c r="D8" s="339"/>
      <c r="E8" s="339"/>
    </row>
    <row r="9" spans="1:5" ht="12.75" customHeight="1" x14ac:dyDescent="0.2">
      <c r="A9" s="174"/>
      <c r="B9" s="173">
        <v>1</v>
      </c>
      <c r="C9" s="339" t="s">
        <v>299</v>
      </c>
      <c r="D9" s="339"/>
      <c r="E9" s="339"/>
    </row>
    <row r="10" spans="1:5" x14ac:dyDescent="0.2">
      <c r="A10" s="76"/>
      <c r="B10" s="175"/>
      <c r="C10" s="176"/>
    </row>
    <row r="11" spans="1:5" ht="12.75" customHeight="1" x14ac:dyDescent="0.2">
      <c r="A11" s="177" t="s">
        <v>300</v>
      </c>
      <c r="B11" s="178" t="s">
        <v>233</v>
      </c>
      <c r="C11" s="341" t="s">
        <v>536</v>
      </c>
      <c r="D11" s="341"/>
      <c r="E11" s="341"/>
    </row>
    <row r="12" spans="1:5" ht="13.5" customHeight="1" x14ac:dyDescent="0.2">
      <c r="A12" s="179"/>
      <c r="B12" s="180" t="s">
        <v>502</v>
      </c>
      <c r="C12" s="181" t="s">
        <v>302</v>
      </c>
      <c r="D12" s="342" t="s">
        <v>506</v>
      </c>
      <c r="E12" s="342"/>
    </row>
    <row r="13" spans="1:5" ht="57" customHeight="1" x14ac:dyDescent="0.2">
      <c r="A13" s="343" t="s">
        <v>505</v>
      </c>
      <c r="B13" s="182" t="s">
        <v>235</v>
      </c>
      <c r="C13" s="139" t="s">
        <v>236</v>
      </c>
      <c r="D13" s="344" t="s">
        <v>237</v>
      </c>
      <c r="E13" s="344"/>
    </row>
    <row r="14" spans="1:5" ht="22.5" customHeight="1" x14ac:dyDescent="0.2">
      <c r="A14" s="343"/>
      <c r="B14" s="152" t="s">
        <v>238</v>
      </c>
      <c r="C14" s="144" t="s">
        <v>239</v>
      </c>
      <c r="D14" s="345" t="s">
        <v>240</v>
      </c>
      <c r="E14" s="345"/>
    </row>
    <row r="15" spans="1:5" ht="22.5" customHeight="1" x14ac:dyDescent="0.2">
      <c r="A15" s="343"/>
      <c r="B15" s="152" t="s">
        <v>241</v>
      </c>
      <c r="C15" s="144" t="s">
        <v>242</v>
      </c>
      <c r="D15" s="345" t="s">
        <v>243</v>
      </c>
      <c r="E15" s="345"/>
    </row>
    <row r="16" spans="1:5" ht="44.25" customHeight="1" x14ac:dyDescent="0.2">
      <c r="A16" s="343"/>
      <c r="B16" s="152" t="s">
        <v>244</v>
      </c>
      <c r="C16" s="144" t="s">
        <v>245</v>
      </c>
      <c r="D16" s="345" t="s">
        <v>246</v>
      </c>
      <c r="E16" s="345"/>
    </row>
    <row r="17" spans="1:5" ht="48" customHeight="1" x14ac:dyDescent="0.2">
      <c r="A17" s="343"/>
      <c r="B17" s="152" t="s">
        <v>247</v>
      </c>
      <c r="C17" s="144" t="s">
        <v>248</v>
      </c>
      <c r="D17" s="345" t="s">
        <v>249</v>
      </c>
      <c r="E17" s="345"/>
    </row>
    <row r="18" spans="1:5" x14ac:dyDescent="0.2">
      <c r="A18" s="148" t="s">
        <v>307</v>
      </c>
      <c r="B18" s="301">
        <v>3</v>
      </c>
      <c r="C18" s="348" t="str">
        <f>IF(B18=4,$C$6,IF(B18=3,$C$7,IF(B18=2,$C$8,IF(B18=1,$C$9,""))))</f>
        <v>KOV territooriumil tehtav noorsootöö vastab kirjeldatud olukorrale suures osas (st vastab enamikele tingimustele)</v>
      </c>
      <c r="D18" s="348"/>
      <c r="E18" s="348"/>
    </row>
    <row r="19" spans="1:5" ht="60" customHeight="1" x14ac:dyDescent="0.2">
      <c r="A19" s="148" t="s">
        <v>308</v>
      </c>
      <c r="B19" s="351" t="s">
        <v>467</v>
      </c>
      <c r="C19" s="351"/>
      <c r="D19" s="351"/>
      <c r="E19" s="351"/>
    </row>
    <row r="20" spans="1:5" ht="60" customHeight="1" x14ac:dyDescent="0.2">
      <c r="A20" s="148" t="s">
        <v>309</v>
      </c>
      <c r="B20" s="351" t="s">
        <v>29</v>
      </c>
      <c r="C20" s="351"/>
      <c r="D20" s="351"/>
      <c r="E20" s="351"/>
    </row>
    <row r="21" spans="1:5" ht="60" customHeight="1" x14ac:dyDescent="0.2">
      <c r="A21" s="145" t="s">
        <v>310</v>
      </c>
      <c r="B21" s="351" t="s">
        <v>468</v>
      </c>
      <c r="C21" s="351"/>
      <c r="D21" s="351"/>
      <c r="E21" s="351"/>
    </row>
    <row r="23" spans="1:5" ht="12.75" customHeight="1" x14ac:dyDescent="0.2">
      <c r="A23" s="177" t="s">
        <v>300</v>
      </c>
      <c r="B23" s="178" t="s">
        <v>250</v>
      </c>
      <c r="C23" s="341" t="s">
        <v>537</v>
      </c>
      <c r="D23" s="341"/>
      <c r="E23" s="341"/>
    </row>
    <row r="24" spans="1:5" ht="13.5" customHeight="1" x14ac:dyDescent="0.2">
      <c r="A24" s="179"/>
      <c r="B24" s="180" t="s">
        <v>502</v>
      </c>
      <c r="C24" s="195" t="s">
        <v>302</v>
      </c>
      <c r="D24" s="349" t="s">
        <v>506</v>
      </c>
      <c r="E24" s="349"/>
    </row>
    <row r="25" spans="1:5" ht="39.75" customHeight="1" x14ac:dyDescent="0.2">
      <c r="A25" s="343" t="s">
        <v>505</v>
      </c>
      <c r="B25" s="182" t="s">
        <v>252</v>
      </c>
      <c r="C25" s="200" t="s">
        <v>561</v>
      </c>
      <c r="D25" s="344" t="s">
        <v>562</v>
      </c>
      <c r="E25" s="344"/>
    </row>
    <row r="26" spans="1:5" ht="51.75" customHeight="1" x14ac:dyDescent="0.2">
      <c r="A26" s="343"/>
      <c r="B26" s="189" t="s">
        <v>563</v>
      </c>
      <c r="C26" s="190" t="s">
        <v>564</v>
      </c>
      <c r="D26" s="345" t="s">
        <v>565</v>
      </c>
      <c r="E26" s="345"/>
    </row>
    <row r="27" spans="1:5" x14ac:dyDescent="0.2">
      <c r="A27" s="343"/>
      <c r="B27" s="346" t="s">
        <v>304</v>
      </c>
      <c r="C27" s="346"/>
      <c r="D27" s="346"/>
      <c r="E27" s="346"/>
    </row>
    <row r="28" spans="1:5" x14ac:dyDescent="0.2">
      <c r="A28" s="343"/>
      <c r="B28" s="356" t="s">
        <v>566</v>
      </c>
      <c r="C28" s="359" t="s">
        <v>567</v>
      </c>
      <c r="D28" s="184" t="str">
        <f>'2_tulemusindikaatorid'!G15</f>
        <v>7-12. a</v>
      </c>
      <c r="E28" s="184" t="str">
        <f>'2_tulemusindikaatorid'!L15</f>
        <v>jah</v>
      </c>
    </row>
    <row r="29" spans="1:5" x14ac:dyDescent="0.2">
      <c r="A29" s="343"/>
      <c r="B29" s="357"/>
      <c r="C29" s="360"/>
      <c r="D29" s="184" t="str">
        <f>'2_tulemusindikaatorid'!G16</f>
        <v>13-19. a</v>
      </c>
      <c r="E29" s="184" t="str">
        <f>'2_tulemusindikaatorid'!L16</f>
        <v>jah</v>
      </c>
    </row>
    <row r="30" spans="1:5" x14ac:dyDescent="0.2">
      <c r="A30" s="343"/>
      <c r="B30" s="358"/>
      <c r="C30" s="361"/>
      <c r="D30" s="184" t="str">
        <f>'2_tulemusindikaatorid'!G17</f>
        <v>20-26. a</v>
      </c>
      <c r="E30" s="184" t="str">
        <f>'2_tulemusindikaatorid'!L17</f>
        <v>jah</v>
      </c>
    </row>
    <row r="31" spans="1:5" x14ac:dyDescent="0.2">
      <c r="A31" s="343"/>
      <c r="B31" s="356" t="s">
        <v>569</v>
      </c>
      <c r="C31" s="359" t="s">
        <v>570</v>
      </c>
      <c r="D31" s="184" t="str">
        <f>'2_tulemusindikaatorid'!G18</f>
        <v>7-12. a</v>
      </c>
      <c r="E31" s="184" t="str">
        <f>'2_tulemusindikaatorid'!L18</f>
        <v>jah</v>
      </c>
    </row>
    <row r="32" spans="1:5" x14ac:dyDescent="0.2">
      <c r="A32" s="343"/>
      <c r="B32" s="357"/>
      <c r="C32" s="360"/>
      <c r="D32" s="184" t="str">
        <f>'2_tulemusindikaatorid'!G19</f>
        <v>13-19. a</v>
      </c>
      <c r="E32" s="184" t="str">
        <f>'2_tulemusindikaatorid'!L19</f>
        <v>jah</v>
      </c>
    </row>
    <row r="33" spans="1:5" x14ac:dyDescent="0.2">
      <c r="A33" s="343"/>
      <c r="B33" s="358"/>
      <c r="C33" s="361"/>
      <c r="D33" s="184" t="str">
        <f>'2_tulemusindikaatorid'!G20</f>
        <v>20-26. a</v>
      </c>
      <c r="E33" s="184" t="str">
        <f>'2_tulemusindikaatorid'!L20</f>
        <v>jah</v>
      </c>
    </row>
    <row r="34" spans="1:5" ht="33.75" x14ac:dyDescent="0.2">
      <c r="A34" s="343"/>
      <c r="B34" s="183" t="s">
        <v>572</v>
      </c>
      <c r="C34" s="191" t="s">
        <v>573</v>
      </c>
      <c r="E34" s="184" t="str">
        <f>'2_tulemusindikaatorid'!L21</f>
        <v>jah</v>
      </c>
    </row>
    <row r="35" spans="1:5" ht="12.75" customHeight="1" x14ac:dyDescent="0.2">
      <c r="A35" s="148" t="s">
        <v>307</v>
      </c>
      <c r="B35" s="301">
        <v>4</v>
      </c>
      <c r="C35" s="348" t="str">
        <f>IF(B35=4,$C$6,IF(B35=3,$C$7,IF(B35=2,$C$8,IF(B35=1,$C$9,""))))</f>
        <v>KOV territooriumil tehtav noorsootöö vastab täielikult kirjeldatud olukorrale</v>
      </c>
      <c r="D35" s="348"/>
      <c r="E35" s="348"/>
    </row>
    <row r="36" spans="1:5" ht="60" customHeight="1" x14ac:dyDescent="0.2">
      <c r="A36" s="148" t="s">
        <v>308</v>
      </c>
      <c r="B36" s="351" t="s">
        <v>538</v>
      </c>
      <c r="C36" s="351"/>
      <c r="D36" s="351"/>
      <c r="E36" s="351"/>
    </row>
    <row r="37" spans="1:5" ht="60" customHeight="1" x14ac:dyDescent="0.2">
      <c r="A37" s="148" t="s">
        <v>309</v>
      </c>
      <c r="B37" s="351" t="s">
        <v>539</v>
      </c>
      <c r="C37" s="351"/>
      <c r="D37" s="351"/>
      <c r="E37" s="351"/>
    </row>
    <row r="38" spans="1:5" ht="60" customHeight="1" x14ac:dyDescent="0.2">
      <c r="A38" s="145" t="s">
        <v>310</v>
      </c>
      <c r="B38" s="351" t="s">
        <v>540</v>
      </c>
      <c r="C38" s="351"/>
      <c r="D38" s="351"/>
      <c r="E38" s="351"/>
    </row>
    <row r="39" spans="1:5" x14ac:dyDescent="0.2">
      <c r="A39" s="197"/>
      <c r="B39" s="198"/>
      <c r="C39" s="168"/>
      <c r="D39" s="168"/>
      <c r="E39" s="168"/>
    </row>
    <row r="40" spans="1:5" x14ac:dyDescent="0.2">
      <c r="A40" s="197"/>
      <c r="B40" s="198"/>
      <c r="C40" s="168"/>
      <c r="D40" s="168"/>
      <c r="E40" s="168"/>
    </row>
    <row r="41" spans="1:5" x14ac:dyDescent="0.2">
      <c r="A41" s="197"/>
      <c r="B41" s="198"/>
      <c r="C41" s="168"/>
      <c r="D41" s="168"/>
      <c r="E41" s="168"/>
    </row>
    <row r="42" spans="1:5" x14ac:dyDescent="0.2">
      <c r="A42" s="197"/>
      <c r="B42" s="198"/>
      <c r="C42" s="168"/>
      <c r="D42" s="168"/>
      <c r="E42" s="168"/>
    </row>
    <row r="43" spans="1:5" x14ac:dyDescent="0.2">
      <c r="A43" s="197"/>
      <c r="B43" s="198"/>
      <c r="C43" s="168"/>
      <c r="D43" s="168"/>
      <c r="E43" s="168"/>
    </row>
    <row r="44" spans="1:5" x14ac:dyDescent="0.2">
      <c r="A44" s="197"/>
      <c r="B44" s="198"/>
      <c r="C44" s="168"/>
      <c r="D44" s="168"/>
      <c r="E44" s="168"/>
    </row>
    <row r="45" spans="1:5" x14ac:dyDescent="0.2">
      <c r="A45" s="197"/>
      <c r="B45" s="198"/>
      <c r="C45" s="168"/>
      <c r="D45" s="168"/>
      <c r="E45" s="168"/>
    </row>
    <row r="46" spans="1:5" x14ac:dyDescent="0.2">
      <c r="A46" s="197"/>
      <c r="B46" s="198"/>
      <c r="C46" s="168"/>
      <c r="D46" s="168"/>
      <c r="E46" s="168"/>
    </row>
    <row r="47" spans="1:5" x14ac:dyDescent="0.2">
      <c r="A47" s="197"/>
      <c r="B47" s="198"/>
      <c r="C47" s="168"/>
      <c r="D47" s="168"/>
      <c r="E47" s="168"/>
    </row>
    <row r="48" spans="1:5" x14ac:dyDescent="0.2">
      <c r="A48" s="197"/>
      <c r="B48" s="198"/>
      <c r="C48" s="168"/>
      <c r="D48" s="168"/>
      <c r="E48" s="168"/>
    </row>
    <row r="49" spans="1:5" x14ac:dyDescent="0.2">
      <c r="A49" s="197"/>
      <c r="B49" s="198"/>
      <c r="C49" s="168"/>
      <c r="D49" s="168"/>
      <c r="E49" s="168"/>
    </row>
    <row r="50" spans="1:5" x14ac:dyDescent="0.2">
      <c r="A50" s="197"/>
      <c r="B50" s="198"/>
      <c r="C50" s="168"/>
      <c r="D50" s="168"/>
      <c r="E50" s="168"/>
    </row>
    <row r="51" spans="1:5" x14ac:dyDescent="0.2">
      <c r="A51" s="197"/>
      <c r="B51" s="198"/>
      <c r="C51" s="168"/>
      <c r="D51" s="168"/>
      <c r="E51" s="168"/>
    </row>
    <row r="52" spans="1:5" x14ac:dyDescent="0.2">
      <c r="A52" s="197"/>
      <c r="B52" s="198"/>
      <c r="C52" s="168"/>
      <c r="D52" s="168"/>
      <c r="E52" s="168"/>
    </row>
    <row r="53" spans="1:5" x14ac:dyDescent="0.2">
      <c r="A53" s="197"/>
      <c r="B53" s="198"/>
      <c r="C53" s="168"/>
      <c r="D53" s="168"/>
      <c r="E53" s="168"/>
    </row>
    <row r="54" spans="1:5" x14ac:dyDescent="0.2">
      <c r="A54" s="197"/>
      <c r="B54" s="198"/>
      <c r="C54" s="168"/>
      <c r="D54" s="168"/>
      <c r="E54" s="168"/>
    </row>
    <row r="55" spans="1:5" x14ac:dyDescent="0.2">
      <c r="A55" s="197"/>
      <c r="B55" s="198"/>
      <c r="C55" s="168"/>
      <c r="D55" s="168"/>
      <c r="E55" s="168"/>
    </row>
    <row r="56" spans="1:5" x14ac:dyDescent="0.2">
      <c r="A56" s="197"/>
      <c r="B56" s="198"/>
      <c r="C56" s="168"/>
      <c r="D56" s="168"/>
      <c r="E56" s="168"/>
    </row>
    <row r="57" spans="1:5" x14ac:dyDescent="0.2">
      <c r="A57" s="197"/>
      <c r="B57" s="198"/>
      <c r="C57" s="168"/>
      <c r="D57" s="168"/>
      <c r="E57" s="168"/>
    </row>
    <row r="58" spans="1:5" x14ac:dyDescent="0.2">
      <c r="A58" s="197"/>
      <c r="B58" s="198"/>
      <c r="C58" s="168"/>
      <c r="D58" s="168"/>
      <c r="E58" s="168"/>
    </row>
    <row r="59" spans="1:5" x14ac:dyDescent="0.2">
      <c r="A59" s="197"/>
      <c r="B59" s="198"/>
      <c r="C59" s="168"/>
      <c r="D59" s="168"/>
      <c r="E59" s="168"/>
    </row>
    <row r="60" spans="1:5" x14ac:dyDescent="0.2">
      <c r="A60" s="197"/>
      <c r="B60" s="198"/>
      <c r="C60" s="168"/>
      <c r="D60" s="168"/>
      <c r="E60" s="168"/>
    </row>
    <row r="61" spans="1:5" x14ac:dyDescent="0.2">
      <c r="A61" s="197"/>
      <c r="B61" s="198"/>
      <c r="C61" s="168"/>
      <c r="D61" s="168"/>
      <c r="E61" s="168"/>
    </row>
    <row r="62" spans="1:5" x14ac:dyDescent="0.2">
      <c r="A62" s="197"/>
      <c r="B62" s="198"/>
      <c r="C62" s="168"/>
      <c r="D62" s="168"/>
      <c r="E62" s="168"/>
    </row>
    <row r="63" spans="1:5" x14ac:dyDescent="0.2">
      <c r="A63" s="197"/>
      <c r="B63" s="198"/>
      <c r="C63" s="168"/>
      <c r="D63" s="168"/>
      <c r="E63" s="168"/>
    </row>
    <row r="64" spans="1:5" x14ac:dyDescent="0.2">
      <c r="A64" s="197"/>
      <c r="B64" s="198"/>
      <c r="C64" s="168"/>
      <c r="D64" s="168"/>
      <c r="E64" s="168"/>
    </row>
    <row r="65" spans="1:5" x14ac:dyDescent="0.2">
      <c r="A65" s="197"/>
      <c r="B65" s="198"/>
      <c r="C65" s="168"/>
      <c r="D65" s="168"/>
      <c r="E65" s="168"/>
    </row>
    <row r="66" spans="1:5" x14ac:dyDescent="0.2">
      <c r="A66" s="197"/>
      <c r="B66" s="198"/>
      <c r="C66" s="168"/>
      <c r="D66" s="168"/>
      <c r="E66" s="168"/>
    </row>
    <row r="67" spans="1:5" x14ac:dyDescent="0.2">
      <c r="A67" s="197"/>
      <c r="B67" s="198"/>
      <c r="C67" s="168"/>
      <c r="D67" s="168"/>
      <c r="E67" s="168"/>
    </row>
    <row r="68" spans="1:5" x14ac:dyDescent="0.2">
      <c r="A68" s="197"/>
      <c r="B68" s="198"/>
      <c r="C68" s="168"/>
      <c r="D68" s="168"/>
      <c r="E68" s="168"/>
    </row>
    <row r="69" spans="1:5" x14ac:dyDescent="0.2">
      <c r="A69" s="197"/>
      <c r="B69" s="198"/>
      <c r="C69" s="168"/>
      <c r="D69" s="168"/>
      <c r="E69" s="168"/>
    </row>
    <row r="70" spans="1:5" x14ac:dyDescent="0.2">
      <c r="A70" s="197"/>
      <c r="B70" s="198"/>
      <c r="C70" s="168"/>
      <c r="D70" s="168"/>
      <c r="E70" s="168"/>
    </row>
    <row r="71" spans="1:5" x14ac:dyDescent="0.2">
      <c r="A71" s="197"/>
      <c r="B71" s="198"/>
      <c r="C71" s="168"/>
      <c r="D71" s="168"/>
      <c r="E71" s="168"/>
    </row>
    <row r="72" spans="1:5" x14ac:dyDescent="0.2">
      <c r="A72" s="197"/>
      <c r="B72" s="198"/>
      <c r="C72" s="168"/>
      <c r="D72" s="168"/>
      <c r="E72" s="168"/>
    </row>
    <row r="73" spans="1:5" x14ac:dyDescent="0.2">
      <c r="A73" s="197"/>
      <c r="B73" s="198"/>
      <c r="C73" s="168"/>
      <c r="D73" s="168"/>
      <c r="E73" s="168"/>
    </row>
    <row r="74" spans="1:5" x14ac:dyDescent="0.2">
      <c r="A74" s="197"/>
      <c r="B74" s="198"/>
      <c r="C74" s="168"/>
      <c r="D74" s="168"/>
      <c r="E74" s="168"/>
    </row>
    <row r="75" spans="1:5" x14ac:dyDescent="0.2">
      <c r="A75" s="197"/>
      <c r="B75" s="198"/>
      <c r="C75" s="168"/>
      <c r="D75" s="168"/>
      <c r="E75" s="168"/>
    </row>
    <row r="76" spans="1:5" x14ac:dyDescent="0.2">
      <c r="A76" s="197"/>
      <c r="B76" s="198"/>
      <c r="C76" s="168"/>
      <c r="D76" s="168"/>
      <c r="E76" s="168"/>
    </row>
    <row r="77" spans="1:5" x14ac:dyDescent="0.2">
      <c r="A77" s="197"/>
      <c r="B77" s="198"/>
      <c r="C77" s="168"/>
      <c r="D77" s="168"/>
      <c r="E77" s="168"/>
    </row>
    <row r="78" spans="1:5" x14ac:dyDescent="0.2">
      <c r="A78" s="197"/>
      <c r="B78" s="198"/>
      <c r="C78" s="168"/>
      <c r="D78" s="168"/>
      <c r="E78" s="168"/>
    </row>
    <row r="79" spans="1:5" x14ac:dyDescent="0.2">
      <c r="A79" s="197"/>
      <c r="B79" s="198"/>
      <c r="C79" s="168"/>
      <c r="D79" s="168"/>
      <c r="E79" s="168"/>
    </row>
    <row r="80" spans="1:5" x14ac:dyDescent="0.2">
      <c r="A80" s="197"/>
      <c r="B80" s="198"/>
      <c r="C80" s="168"/>
      <c r="D80" s="168"/>
      <c r="E80" s="168"/>
    </row>
    <row r="81" spans="1:5" x14ac:dyDescent="0.2">
      <c r="A81" s="197"/>
      <c r="B81" s="198"/>
      <c r="C81" s="168"/>
      <c r="D81" s="168"/>
      <c r="E81" s="168"/>
    </row>
    <row r="82" spans="1:5" x14ac:dyDescent="0.2">
      <c r="A82" s="197"/>
      <c r="B82" s="198"/>
      <c r="C82" s="168"/>
      <c r="D82" s="168"/>
      <c r="E82" s="168"/>
    </row>
    <row r="83" spans="1:5" x14ac:dyDescent="0.2">
      <c r="A83" s="197"/>
      <c r="B83" s="198"/>
      <c r="C83" s="168"/>
      <c r="D83" s="168"/>
      <c r="E83" s="168"/>
    </row>
    <row r="84" spans="1:5" x14ac:dyDescent="0.2">
      <c r="A84" s="197"/>
      <c r="B84" s="198"/>
      <c r="C84" s="168"/>
      <c r="D84" s="168"/>
      <c r="E84" s="168"/>
    </row>
    <row r="85" spans="1:5" x14ac:dyDescent="0.2">
      <c r="A85" s="197"/>
      <c r="B85" s="198"/>
      <c r="C85" s="168"/>
      <c r="D85" s="168"/>
      <c r="E85" s="168"/>
    </row>
    <row r="86" spans="1:5" x14ac:dyDescent="0.2">
      <c r="A86" s="197"/>
      <c r="B86" s="198"/>
      <c r="C86" s="168"/>
      <c r="D86" s="168"/>
      <c r="E86" s="168"/>
    </row>
    <row r="87" spans="1:5" x14ac:dyDescent="0.2">
      <c r="A87" s="197"/>
      <c r="B87" s="198"/>
      <c r="C87" s="168"/>
      <c r="D87" s="168"/>
      <c r="E87" s="168"/>
    </row>
    <row r="88" spans="1:5" x14ac:dyDescent="0.2">
      <c r="A88" s="197"/>
      <c r="B88" s="198"/>
      <c r="C88" s="168"/>
      <c r="D88" s="168"/>
      <c r="E88" s="168"/>
    </row>
    <row r="89" spans="1:5" x14ac:dyDescent="0.2">
      <c r="A89" s="197"/>
      <c r="B89" s="198"/>
      <c r="C89" s="168"/>
      <c r="D89" s="168"/>
      <c r="E89" s="168"/>
    </row>
    <row r="90" spans="1:5" x14ac:dyDescent="0.2">
      <c r="A90" s="197"/>
      <c r="B90" s="198"/>
      <c r="C90" s="168"/>
      <c r="D90" s="168"/>
      <c r="E90" s="168"/>
    </row>
    <row r="91" spans="1:5" x14ac:dyDescent="0.2">
      <c r="A91" s="197"/>
      <c r="B91" s="198"/>
      <c r="C91" s="168"/>
      <c r="D91" s="168"/>
      <c r="E91" s="168"/>
    </row>
    <row r="92" spans="1:5" x14ac:dyDescent="0.2">
      <c r="A92" s="197"/>
      <c r="B92" s="198"/>
      <c r="C92" s="168"/>
      <c r="D92" s="168"/>
      <c r="E92" s="168"/>
    </row>
    <row r="93" spans="1:5" x14ac:dyDescent="0.2">
      <c r="A93" s="197"/>
      <c r="B93" s="198"/>
      <c r="C93" s="168"/>
      <c r="D93" s="168"/>
      <c r="E93" s="168"/>
    </row>
    <row r="94" spans="1:5" x14ac:dyDescent="0.2">
      <c r="A94" s="197"/>
      <c r="B94" s="198"/>
      <c r="C94" s="168"/>
      <c r="D94" s="168"/>
      <c r="E94" s="168"/>
    </row>
    <row r="95" spans="1:5" x14ac:dyDescent="0.2">
      <c r="A95" s="197"/>
      <c r="B95" s="198"/>
      <c r="C95" s="168"/>
      <c r="D95" s="168"/>
      <c r="E95" s="168"/>
    </row>
    <row r="96" spans="1:5" x14ac:dyDescent="0.2">
      <c r="A96" s="197"/>
      <c r="B96" s="198"/>
      <c r="C96" s="168"/>
      <c r="D96" s="168"/>
      <c r="E96" s="168"/>
    </row>
    <row r="97" spans="1:5" x14ac:dyDescent="0.2">
      <c r="A97" s="197"/>
      <c r="B97" s="198"/>
      <c r="C97" s="168"/>
      <c r="D97" s="168"/>
      <c r="E97" s="168"/>
    </row>
    <row r="98" spans="1:5" x14ac:dyDescent="0.2">
      <c r="A98" s="197"/>
      <c r="B98" s="198"/>
      <c r="C98" s="168"/>
      <c r="D98" s="168"/>
      <c r="E98" s="168"/>
    </row>
    <row r="99" spans="1:5" x14ac:dyDescent="0.2">
      <c r="A99" s="197"/>
      <c r="B99" s="198"/>
      <c r="C99" s="168"/>
      <c r="D99" s="168"/>
      <c r="E99" s="168"/>
    </row>
    <row r="100" spans="1:5" x14ac:dyDescent="0.2">
      <c r="A100" s="197"/>
      <c r="B100" s="198"/>
      <c r="C100" s="168"/>
      <c r="D100" s="168"/>
      <c r="E100" s="168"/>
    </row>
    <row r="101" spans="1:5" x14ac:dyDescent="0.2">
      <c r="A101" s="197"/>
      <c r="B101" s="198"/>
      <c r="C101" s="168"/>
      <c r="D101" s="168"/>
      <c r="E101" s="168"/>
    </row>
    <row r="102" spans="1:5" x14ac:dyDescent="0.2">
      <c r="A102" s="197"/>
      <c r="B102" s="198"/>
      <c r="C102" s="168"/>
      <c r="D102" s="168"/>
      <c r="E102" s="168"/>
    </row>
    <row r="103" spans="1:5" x14ac:dyDescent="0.2">
      <c r="A103" s="197"/>
      <c r="B103" s="198"/>
      <c r="C103" s="168"/>
      <c r="D103" s="168"/>
      <c r="E103" s="168"/>
    </row>
    <row r="104" spans="1:5" x14ac:dyDescent="0.2">
      <c r="A104" s="197"/>
      <c r="B104" s="198"/>
      <c r="C104" s="168"/>
      <c r="D104" s="168"/>
      <c r="E104" s="168"/>
    </row>
  </sheetData>
  <sheetProtection password="E525" sheet="1" objects="1" scenarios="1" formatCells="0" formatColumns="0" formatRows="0" insertHyperlinks="0"/>
  <mergeCells count="33">
    <mergeCell ref="B37:E37"/>
    <mergeCell ref="B38:E38"/>
    <mergeCell ref="B28:B30"/>
    <mergeCell ref="C28:C30"/>
    <mergeCell ref="B31:B33"/>
    <mergeCell ref="C31:C33"/>
    <mergeCell ref="B36:E36"/>
    <mergeCell ref="A25:A34"/>
    <mergeCell ref="D25:E25"/>
    <mergeCell ref="D26:E26"/>
    <mergeCell ref="B27:E27"/>
    <mergeCell ref="C35:E35"/>
    <mergeCell ref="D24:E24"/>
    <mergeCell ref="C9:E9"/>
    <mergeCell ref="C11:E11"/>
    <mergeCell ref="D12:E12"/>
    <mergeCell ref="A13:A17"/>
    <mergeCell ref="D13:E13"/>
    <mergeCell ref="D14:E14"/>
    <mergeCell ref="D15:E15"/>
    <mergeCell ref="D16:E16"/>
    <mergeCell ref="D17:E17"/>
    <mergeCell ref="C18:E18"/>
    <mergeCell ref="B19:E19"/>
    <mergeCell ref="B20:E20"/>
    <mergeCell ref="B21:E21"/>
    <mergeCell ref="C23:E23"/>
    <mergeCell ref="C8:E8"/>
    <mergeCell ref="A1:E1"/>
    <mergeCell ref="A2:E2"/>
    <mergeCell ref="A3:D3"/>
    <mergeCell ref="C6:E6"/>
    <mergeCell ref="C7:E7"/>
  </mergeCells>
  <phoneticPr fontId="35" type="noConversion"/>
  <dataValidations count="1">
    <dataValidation type="list" allowBlank="1" showErrorMessage="1" sqref="B18 B35">
      <formula1>$B$6:$B$9</formula1>
      <formula2>0</formula2>
    </dataValidation>
  </dataValidations>
  <pageMargins left="0.7" right="0.7" top="0.75" bottom="0.75" header="0.51180555555555551" footer="0.51180555555555551"/>
  <pageSetup paperSize="8" firstPageNumber="0" orientation="landscape" horizontalDpi="300" verticalDpi="300" r:id="rId1"/>
  <headerFooter alignWithMargins="0"/>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F99"/>
  <sheetViews>
    <sheetView topLeftCell="A12" workbookViewId="0">
      <selection activeCell="B22" sqref="B22"/>
    </sheetView>
  </sheetViews>
  <sheetFormatPr defaultRowHeight="12.75" x14ac:dyDescent="0.2"/>
  <cols>
    <col min="1" max="1" width="10.7109375" style="121" customWidth="1"/>
    <col min="2" max="2" width="4.7109375" style="166" customWidth="1"/>
    <col min="3" max="5" width="36.7109375" style="167" customWidth="1"/>
    <col min="6" max="6" width="9.140625" style="168"/>
    <col min="7" max="16384" width="9.140625" style="167"/>
  </cols>
  <sheetData>
    <row r="1" spans="1:5" ht="16.5" customHeight="1" x14ac:dyDescent="0.2">
      <c r="A1" s="340" t="s">
        <v>292</v>
      </c>
      <c r="B1" s="340"/>
      <c r="C1" s="340"/>
      <c r="D1" s="340"/>
      <c r="E1" s="340"/>
    </row>
    <row r="2" spans="1:5" ht="17.25" customHeight="1" x14ac:dyDescent="0.2">
      <c r="A2" s="355" t="s">
        <v>541</v>
      </c>
      <c r="B2" s="355"/>
      <c r="C2" s="355"/>
      <c r="D2" s="355"/>
      <c r="E2" s="355"/>
    </row>
    <row r="3" spans="1:5" ht="23.25" customHeight="1" x14ac:dyDescent="0.2">
      <c r="A3" s="309" t="s">
        <v>542</v>
      </c>
      <c r="B3" s="309"/>
      <c r="C3" s="309"/>
      <c r="D3" s="309"/>
    </row>
    <row r="4" spans="1:5" ht="12" customHeight="1" x14ac:dyDescent="0.2">
      <c r="A4" s="170"/>
    </row>
    <row r="5" spans="1:5" x14ac:dyDescent="0.2">
      <c r="B5" s="171"/>
      <c r="C5" s="172" t="s">
        <v>295</v>
      </c>
    </row>
    <row r="6" spans="1:5" ht="13.5" customHeight="1" x14ac:dyDescent="0.2">
      <c r="B6" s="173">
        <v>4</v>
      </c>
      <c r="C6" s="339" t="s">
        <v>296</v>
      </c>
      <c r="D6" s="339"/>
      <c r="E6" s="339"/>
    </row>
    <row r="7" spans="1:5" ht="12.75" customHeight="1" x14ac:dyDescent="0.2">
      <c r="B7" s="173">
        <v>3</v>
      </c>
      <c r="C7" s="339" t="s">
        <v>297</v>
      </c>
      <c r="D7" s="339"/>
      <c r="E7" s="339"/>
    </row>
    <row r="8" spans="1:5" ht="12.75" customHeight="1" x14ac:dyDescent="0.2">
      <c r="B8" s="173">
        <v>2</v>
      </c>
      <c r="C8" s="339" t="s">
        <v>298</v>
      </c>
      <c r="D8" s="339"/>
      <c r="E8" s="339"/>
    </row>
    <row r="9" spans="1:5" ht="12.75" customHeight="1" x14ac:dyDescent="0.2">
      <c r="A9" s="174"/>
      <c r="B9" s="173">
        <v>1</v>
      </c>
      <c r="C9" s="339" t="s">
        <v>299</v>
      </c>
      <c r="D9" s="339"/>
      <c r="E9" s="201"/>
    </row>
    <row r="10" spans="1:5" x14ac:dyDescent="0.2">
      <c r="A10" s="76"/>
      <c r="B10" s="175"/>
      <c r="C10" s="176"/>
    </row>
    <row r="11" spans="1:5" ht="12.75" customHeight="1" x14ac:dyDescent="0.2">
      <c r="A11" s="177" t="s">
        <v>300</v>
      </c>
      <c r="B11" s="178" t="s">
        <v>576</v>
      </c>
      <c r="C11" s="341" t="s">
        <v>543</v>
      </c>
      <c r="D11" s="341"/>
      <c r="E11" s="341"/>
    </row>
    <row r="12" spans="1:5" ht="13.5" customHeight="1" x14ac:dyDescent="0.2">
      <c r="A12" s="179"/>
      <c r="B12" s="180" t="s">
        <v>502</v>
      </c>
      <c r="C12" s="181" t="s">
        <v>302</v>
      </c>
      <c r="D12" s="362" t="s">
        <v>506</v>
      </c>
      <c r="E12" s="362"/>
    </row>
    <row r="13" spans="1:5" ht="79.5" customHeight="1" x14ac:dyDescent="0.2">
      <c r="A13" s="343" t="s">
        <v>505</v>
      </c>
      <c r="B13" s="182" t="s">
        <v>578</v>
      </c>
      <c r="C13" s="139" t="s">
        <v>579</v>
      </c>
      <c r="D13" s="344" t="s">
        <v>580</v>
      </c>
      <c r="E13" s="344"/>
    </row>
    <row r="14" spans="1:5" ht="33.75" customHeight="1" x14ac:dyDescent="0.2">
      <c r="A14" s="343"/>
      <c r="B14" s="152" t="s">
        <v>581</v>
      </c>
      <c r="C14" s="144" t="s">
        <v>582</v>
      </c>
      <c r="D14" s="345" t="s">
        <v>30</v>
      </c>
      <c r="E14" s="345"/>
    </row>
    <row r="15" spans="1:5" x14ac:dyDescent="0.2">
      <c r="A15" s="343"/>
      <c r="B15" s="346" t="s">
        <v>304</v>
      </c>
      <c r="C15" s="346"/>
      <c r="D15" s="346"/>
      <c r="E15" s="346"/>
    </row>
    <row r="16" spans="1:5" ht="12.75" customHeight="1" x14ac:dyDescent="0.2">
      <c r="A16" s="343"/>
      <c r="B16" s="347" t="s">
        <v>31</v>
      </c>
      <c r="C16" s="335" t="s">
        <v>544</v>
      </c>
      <c r="D16" s="184" t="str">
        <f>'2_tulemusindikaatorid'!G23</f>
        <v>7-12. a</v>
      </c>
      <c r="E16" s="202" t="str">
        <f>'2_tulemusindikaatorid'!L23</f>
        <v>ei</v>
      </c>
    </row>
    <row r="17" spans="1:5" x14ac:dyDescent="0.2">
      <c r="A17" s="343"/>
      <c r="B17" s="347"/>
      <c r="C17" s="335"/>
      <c r="D17" s="184" t="str">
        <f>'2_tulemusindikaatorid'!G24</f>
        <v>13-19. a</v>
      </c>
      <c r="E17" s="202" t="str">
        <f>'2_tulemusindikaatorid'!L24</f>
        <v>ei</v>
      </c>
    </row>
    <row r="18" spans="1:5" x14ac:dyDescent="0.2">
      <c r="A18" s="343"/>
      <c r="B18" s="347"/>
      <c r="C18" s="335"/>
      <c r="D18" s="184" t="str">
        <f>'2_tulemusindikaatorid'!G25</f>
        <v>20-26. a</v>
      </c>
      <c r="E18" s="202" t="str">
        <f>'2_tulemusindikaatorid'!L25</f>
        <v>ei</v>
      </c>
    </row>
    <row r="19" spans="1:5" ht="12.75" customHeight="1" x14ac:dyDescent="0.2">
      <c r="A19" s="343"/>
      <c r="B19" s="347" t="s">
        <v>34</v>
      </c>
      <c r="C19" s="335" t="s">
        <v>545</v>
      </c>
      <c r="D19" s="184" t="str">
        <f>'2_tulemusindikaatorid'!G26</f>
        <v>7-12. a</v>
      </c>
      <c r="E19" s="202" t="str">
        <f>'2_tulemusindikaatorid'!L26</f>
        <v>ei</v>
      </c>
    </row>
    <row r="20" spans="1:5" x14ac:dyDescent="0.2">
      <c r="A20" s="343"/>
      <c r="B20" s="347"/>
      <c r="C20" s="335"/>
      <c r="D20" s="184" t="str">
        <f>'2_tulemusindikaatorid'!G27</f>
        <v>13-19. a</v>
      </c>
      <c r="E20" s="202" t="str">
        <f>'2_tulemusindikaatorid'!L27</f>
        <v>ei</v>
      </c>
    </row>
    <row r="21" spans="1:5" x14ac:dyDescent="0.2">
      <c r="A21" s="343"/>
      <c r="B21" s="347"/>
      <c r="C21" s="335"/>
      <c r="D21" s="184" t="str">
        <f>'2_tulemusindikaatorid'!G28</f>
        <v>20-26. a</v>
      </c>
      <c r="E21" s="202" t="str">
        <f>'2_tulemusindikaatorid'!L28</f>
        <v>ei</v>
      </c>
    </row>
    <row r="22" spans="1:5" ht="12.75" customHeight="1" x14ac:dyDescent="0.2">
      <c r="A22" s="148" t="s">
        <v>307</v>
      </c>
      <c r="B22" s="301">
        <v>2</v>
      </c>
      <c r="C22" s="363" t="str">
        <f>IF(B22=4,$C$6,IF(B22=3,$C$7,IF(B22=2,$C$8,IF(B22=1,$C$9,""))))</f>
        <v>KOV territooriumil tehtav noorsootöö vastab kirjeldatud olukorrale osaliselt (st täidetud on mõned kriteeriumid)</v>
      </c>
      <c r="D22" s="363"/>
      <c r="E22" s="203"/>
    </row>
    <row r="23" spans="1:5" ht="60" customHeight="1" x14ac:dyDescent="0.2">
      <c r="A23" s="148" t="s">
        <v>308</v>
      </c>
      <c r="B23" s="351" t="s">
        <v>469</v>
      </c>
      <c r="C23" s="351"/>
      <c r="D23" s="351"/>
      <c r="E23" s="351"/>
    </row>
    <row r="24" spans="1:5" ht="60" customHeight="1" x14ac:dyDescent="0.2">
      <c r="A24" s="148" t="s">
        <v>309</v>
      </c>
      <c r="B24" s="351" t="s">
        <v>470</v>
      </c>
      <c r="C24" s="351"/>
      <c r="D24" s="351"/>
      <c r="E24" s="351"/>
    </row>
    <row r="25" spans="1:5" ht="60" customHeight="1" x14ac:dyDescent="0.2">
      <c r="A25" s="145" t="s">
        <v>310</v>
      </c>
      <c r="B25" s="351" t="s">
        <v>546</v>
      </c>
      <c r="C25" s="351"/>
      <c r="D25" s="351"/>
      <c r="E25" s="351"/>
    </row>
    <row r="27" spans="1:5" ht="12.75" customHeight="1" x14ac:dyDescent="0.2">
      <c r="A27" s="177" t="s">
        <v>300</v>
      </c>
      <c r="B27" s="178" t="s">
        <v>37</v>
      </c>
      <c r="C27" s="341" t="s">
        <v>547</v>
      </c>
      <c r="D27" s="341"/>
      <c r="E27" s="341"/>
    </row>
    <row r="28" spans="1:5" ht="13.5" customHeight="1" x14ac:dyDescent="0.2">
      <c r="A28" s="179"/>
      <c r="B28" s="180" t="s">
        <v>502</v>
      </c>
      <c r="C28" s="195" t="s">
        <v>302</v>
      </c>
      <c r="D28" s="365" t="s">
        <v>506</v>
      </c>
      <c r="E28" s="365"/>
    </row>
    <row r="29" spans="1:5" ht="68.25" customHeight="1" x14ac:dyDescent="0.2">
      <c r="A29" s="343" t="s">
        <v>505</v>
      </c>
      <c r="B29" s="182" t="s">
        <v>39</v>
      </c>
      <c r="C29" s="200" t="s">
        <v>40</v>
      </c>
      <c r="D29" s="344" t="s">
        <v>41</v>
      </c>
      <c r="E29" s="344"/>
    </row>
    <row r="30" spans="1:5" ht="90" customHeight="1" x14ac:dyDescent="0.2">
      <c r="A30" s="343"/>
      <c r="B30" s="189" t="s">
        <v>42</v>
      </c>
      <c r="C30" s="190" t="s">
        <v>548</v>
      </c>
      <c r="D30" s="345" t="s">
        <v>44</v>
      </c>
      <c r="E30" s="345"/>
    </row>
    <row r="31" spans="1:5" ht="56.25" customHeight="1" x14ac:dyDescent="0.2">
      <c r="A31" s="343"/>
      <c r="B31" s="189" t="s">
        <v>45</v>
      </c>
      <c r="C31" s="190" t="s">
        <v>46</v>
      </c>
      <c r="D31" s="345" t="s">
        <v>47</v>
      </c>
      <c r="E31" s="345"/>
    </row>
    <row r="32" spans="1:5" ht="33.75" customHeight="1" x14ac:dyDescent="0.2">
      <c r="A32" s="343"/>
      <c r="B32" s="189" t="s">
        <v>48</v>
      </c>
      <c r="C32" s="190" t="s">
        <v>49</v>
      </c>
      <c r="D32" s="345" t="s">
        <v>50</v>
      </c>
      <c r="E32" s="345"/>
    </row>
    <row r="33" spans="1:5" x14ac:dyDescent="0.2">
      <c r="A33" s="343"/>
      <c r="B33" s="346" t="s">
        <v>304</v>
      </c>
      <c r="C33" s="346"/>
      <c r="D33" s="346"/>
      <c r="E33" s="346"/>
    </row>
    <row r="34" spans="1:5" ht="12.75" customHeight="1" x14ac:dyDescent="0.2">
      <c r="A34" s="343"/>
      <c r="B34" s="347" t="s">
        <v>51</v>
      </c>
      <c r="C34" s="335" t="s">
        <v>52</v>
      </c>
      <c r="D34" s="184" t="str">
        <f>'2_tulemusindikaatorid'!G29</f>
        <v>7-12. a</v>
      </c>
      <c r="E34" s="202" t="str">
        <f>'2_tulemusindikaatorid'!L29</f>
        <v>jah</v>
      </c>
    </row>
    <row r="35" spans="1:5" x14ac:dyDescent="0.2">
      <c r="A35" s="343"/>
      <c r="B35" s="347"/>
      <c r="C35" s="335"/>
      <c r="D35" s="184" t="str">
        <f>'2_tulemusindikaatorid'!G30</f>
        <v>13-19. a</v>
      </c>
      <c r="E35" s="202" t="str">
        <f>'2_tulemusindikaatorid'!L30</f>
        <v>ei</v>
      </c>
    </row>
    <row r="36" spans="1:5" x14ac:dyDescent="0.2">
      <c r="A36" s="343"/>
      <c r="B36" s="347"/>
      <c r="C36" s="335"/>
      <c r="D36" s="184" t="str">
        <f>'2_tulemusindikaatorid'!G31</f>
        <v>20-26. a</v>
      </c>
      <c r="E36" s="202" t="str">
        <f>'2_tulemusindikaatorid'!L31</f>
        <v>ei</v>
      </c>
    </row>
    <row r="37" spans="1:5" x14ac:dyDescent="0.2">
      <c r="A37" s="148" t="s">
        <v>307</v>
      </c>
      <c r="B37" s="301">
        <v>3</v>
      </c>
      <c r="C37" s="348" t="str">
        <f>IF(B37=4,$C$6,IF(B37=3,$C$7,IF(B37=2,$C$8,IF(B37=1,$C$9,""))))</f>
        <v>KOV territooriumil tehtav noorsootöö vastab kirjeldatud olukorrale suures osas (st vastab enamikele tingimustele)</v>
      </c>
      <c r="D37" s="348"/>
      <c r="E37" s="348"/>
    </row>
    <row r="38" spans="1:5" ht="60" customHeight="1" x14ac:dyDescent="0.2">
      <c r="A38" s="148" t="s">
        <v>308</v>
      </c>
      <c r="B38" s="351" t="s">
        <v>471</v>
      </c>
      <c r="C38" s="351"/>
      <c r="D38" s="351"/>
      <c r="E38" s="351"/>
    </row>
    <row r="39" spans="1:5" ht="60" customHeight="1" x14ac:dyDescent="0.2">
      <c r="A39" s="148" t="s">
        <v>309</v>
      </c>
      <c r="B39" s="351" t="s">
        <v>28</v>
      </c>
      <c r="C39" s="351"/>
      <c r="D39" s="351"/>
      <c r="E39" s="351"/>
    </row>
    <row r="40" spans="1:5" ht="60" customHeight="1" x14ac:dyDescent="0.2">
      <c r="A40" s="145" t="s">
        <v>310</v>
      </c>
      <c r="B40" s="351" t="s">
        <v>549</v>
      </c>
      <c r="C40" s="351"/>
      <c r="D40" s="351"/>
      <c r="E40" s="351"/>
    </row>
    <row r="42" spans="1:5" x14ac:dyDescent="0.2">
      <c r="A42" s="204" t="s">
        <v>300</v>
      </c>
      <c r="B42" s="193" t="s">
        <v>54</v>
      </c>
      <c r="C42" s="341" t="s">
        <v>550</v>
      </c>
      <c r="D42" s="341"/>
      <c r="E42" s="341"/>
    </row>
    <row r="43" spans="1:5" x14ac:dyDescent="0.2">
      <c r="A43" s="179"/>
      <c r="B43" s="180" t="s">
        <v>502</v>
      </c>
      <c r="C43" s="181" t="s">
        <v>302</v>
      </c>
      <c r="D43" s="364" t="s">
        <v>506</v>
      </c>
      <c r="E43" s="364"/>
    </row>
    <row r="44" spans="1:5" ht="67.5" x14ac:dyDescent="0.2">
      <c r="A44" s="343" t="s">
        <v>505</v>
      </c>
      <c r="B44" s="182" t="s">
        <v>56</v>
      </c>
      <c r="C44" s="139" t="s">
        <v>57</v>
      </c>
      <c r="D44" s="344" t="s">
        <v>58</v>
      </c>
      <c r="E44" s="344"/>
    </row>
    <row r="45" spans="1:5" ht="57.75" customHeight="1" x14ac:dyDescent="0.2">
      <c r="A45" s="343"/>
      <c r="B45" s="152" t="s">
        <v>59</v>
      </c>
      <c r="C45" s="205" t="s">
        <v>60</v>
      </c>
      <c r="D45" s="345" t="s">
        <v>61</v>
      </c>
      <c r="E45" s="345"/>
    </row>
    <row r="46" spans="1:5" ht="33.75" x14ac:dyDescent="0.2">
      <c r="A46" s="343"/>
      <c r="B46" s="152" t="s">
        <v>62</v>
      </c>
      <c r="C46" s="205" t="s">
        <v>63</v>
      </c>
      <c r="D46" s="345" t="s">
        <v>64</v>
      </c>
      <c r="E46" s="345"/>
    </row>
    <row r="47" spans="1:5" ht="39.75" customHeight="1" x14ac:dyDescent="0.2">
      <c r="A47" s="343"/>
      <c r="B47" s="152" t="s">
        <v>65</v>
      </c>
      <c r="C47" s="190" t="s">
        <v>66</v>
      </c>
      <c r="D47" s="345" t="s">
        <v>67</v>
      </c>
      <c r="E47" s="345"/>
    </row>
    <row r="48" spans="1:5" x14ac:dyDescent="0.2">
      <c r="A48" s="148" t="s">
        <v>307</v>
      </c>
      <c r="B48" s="301">
        <v>3</v>
      </c>
      <c r="C48" s="348" t="str">
        <f>IF(B48=4,$C$6,IF(B48=3,$C$7,IF(B48=2,$C$8,IF(B48=1,$C$9,""))))</f>
        <v>KOV territooriumil tehtav noorsootöö vastab kirjeldatud olukorrale suures osas (st vastab enamikele tingimustele)</v>
      </c>
      <c r="D48" s="348"/>
      <c r="E48" s="348"/>
    </row>
    <row r="49" spans="1:5" ht="60" customHeight="1" x14ac:dyDescent="0.2">
      <c r="A49" s="148" t="s">
        <v>308</v>
      </c>
      <c r="B49" s="351" t="s">
        <v>491</v>
      </c>
      <c r="C49" s="351"/>
      <c r="D49" s="351"/>
      <c r="E49" s="351"/>
    </row>
    <row r="50" spans="1:5" ht="60" customHeight="1" x14ac:dyDescent="0.2">
      <c r="A50" s="148" t="s">
        <v>309</v>
      </c>
      <c r="B50" s="351" t="s">
        <v>472</v>
      </c>
      <c r="C50" s="351"/>
      <c r="D50" s="351"/>
      <c r="E50" s="351"/>
    </row>
    <row r="51" spans="1:5" ht="60" customHeight="1" x14ac:dyDescent="0.2">
      <c r="A51" s="145" t="s">
        <v>310</v>
      </c>
      <c r="B51" s="351" t="s">
        <v>551</v>
      </c>
      <c r="C51" s="351"/>
      <c r="D51" s="351"/>
      <c r="E51" s="351"/>
    </row>
    <row r="52" spans="1:5" x14ac:dyDescent="0.2">
      <c r="A52" s="197"/>
      <c r="B52" s="198"/>
      <c r="C52" s="168"/>
      <c r="D52" s="168"/>
      <c r="E52" s="168"/>
    </row>
    <row r="53" spans="1:5" x14ac:dyDescent="0.2">
      <c r="A53" s="197"/>
      <c r="B53" s="198"/>
      <c r="C53" s="168"/>
      <c r="D53" s="168"/>
      <c r="E53" s="168"/>
    </row>
    <row r="54" spans="1:5" x14ac:dyDescent="0.2">
      <c r="A54" s="197"/>
      <c r="B54" s="198"/>
      <c r="C54" s="168"/>
      <c r="D54" s="168"/>
      <c r="E54" s="168"/>
    </row>
    <row r="55" spans="1:5" x14ac:dyDescent="0.2">
      <c r="A55" s="197"/>
      <c r="B55" s="198"/>
      <c r="C55" s="168"/>
      <c r="D55" s="168"/>
      <c r="E55" s="168"/>
    </row>
    <row r="56" spans="1:5" x14ac:dyDescent="0.2">
      <c r="A56" s="197"/>
      <c r="B56" s="198"/>
      <c r="C56" s="168"/>
      <c r="D56" s="168"/>
      <c r="E56" s="168"/>
    </row>
    <row r="57" spans="1:5" x14ac:dyDescent="0.2">
      <c r="A57" s="197"/>
      <c r="B57" s="198"/>
      <c r="C57" s="168"/>
      <c r="D57" s="168"/>
      <c r="E57" s="168"/>
    </row>
    <row r="58" spans="1:5" x14ac:dyDescent="0.2">
      <c r="A58" s="197"/>
      <c r="B58" s="198"/>
      <c r="C58" s="168"/>
      <c r="D58" s="168"/>
      <c r="E58" s="168"/>
    </row>
    <row r="59" spans="1:5" x14ac:dyDescent="0.2">
      <c r="A59" s="197"/>
      <c r="B59" s="198"/>
      <c r="C59" s="168"/>
      <c r="D59" s="168"/>
      <c r="E59" s="168"/>
    </row>
    <row r="60" spans="1:5" x14ac:dyDescent="0.2">
      <c r="A60" s="197"/>
      <c r="B60" s="198"/>
      <c r="C60" s="168"/>
      <c r="D60" s="168"/>
      <c r="E60" s="168"/>
    </row>
    <row r="61" spans="1:5" x14ac:dyDescent="0.2">
      <c r="A61" s="197"/>
      <c r="B61" s="198"/>
      <c r="C61" s="168"/>
      <c r="D61" s="168"/>
      <c r="E61" s="168"/>
    </row>
    <row r="62" spans="1:5" x14ac:dyDescent="0.2">
      <c r="A62" s="197"/>
      <c r="B62" s="198"/>
      <c r="C62" s="168"/>
      <c r="D62" s="168"/>
      <c r="E62" s="168"/>
    </row>
    <row r="63" spans="1:5" x14ac:dyDescent="0.2">
      <c r="A63" s="197"/>
      <c r="B63" s="198"/>
      <c r="C63" s="168"/>
      <c r="D63" s="168"/>
      <c r="E63" s="168"/>
    </row>
    <row r="64" spans="1:5" x14ac:dyDescent="0.2">
      <c r="A64" s="197"/>
      <c r="B64" s="198"/>
      <c r="C64" s="168"/>
      <c r="D64" s="168"/>
      <c r="E64" s="168"/>
    </row>
    <row r="65" spans="1:5" x14ac:dyDescent="0.2">
      <c r="A65" s="197"/>
      <c r="B65" s="198"/>
      <c r="C65" s="168"/>
      <c r="D65" s="168"/>
      <c r="E65" s="168"/>
    </row>
    <row r="66" spans="1:5" x14ac:dyDescent="0.2">
      <c r="A66" s="197"/>
      <c r="B66" s="198"/>
      <c r="C66" s="168"/>
      <c r="D66" s="168"/>
      <c r="E66" s="168"/>
    </row>
    <row r="67" spans="1:5" x14ac:dyDescent="0.2">
      <c r="A67" s="197"/>
      <c r="B67" s="198"/>
      <c r="C67" s="168"/>
      <c r="D67" s="168"/>
      <c r="E67" s="168"/>
    </row>
    <row r="68" spans="1:5" x14ac:dyDescent="0.2">
      <c r="A68" s="197"/>
      <c r="B68" s="198"/>
      <c r="C68" s="168"/>
      <c r="D68" s="168"/>
      <c r="E68" s="168"/>
    </row>
    <row r="69" spans="1:5" x14ac:dyDescent="0.2">
      <c r="A69" s="197"/>
      <c r="B69" s="198"/>
      <c r="C69" s="168"/>
      <c r="D69" s="168"/>
      <c r="E69" s="168"/>
    </row>
    <row r="70" spans="1:5" x14ac:dyDescent="0.2">
      <c r="A70" s="197"/>
      <c r="B70" s="198"/>
      <c r="C70" s="168"/>
      <c r="D70" s="168"/>
      <c r="E70" s="168"/>
    </row>
    <row r="71" spans="1:5" x14ac:dyDescent="0.2">
      <c r="A71" s="197"/>
      <c r="B71" s="198"/>
      <c r="C71" s="168"/>
      <c r="D71" s="168"/>
      <c r="E71" s="168"/>
    </row>
    <row r="72" spans="1:5" x14ac:dyDescent="0.2">
      <c r="A72" s="197"/>
      <c r="B72" s="198"/>
      <c r="C72" s="168"/>
      <c r="D72" s="168"/>
      <c r="E72" s="168"/>
    </row>
    <row r="73" spans="1:5" x14ac:dyDescent="0.2">
      <c r="A73" s="197"/>
      <c r="B73" s="198"/>
      <c r="C73" s="168"/>
      <c r="D73" s="168"/>
      <c r="E73" s="168"/>
    </row>
    <row r="74" spans="1:5" x14ac:dyDescent="0.2">
      <c r="A74" s="197"/>
      <c r="B74" s="198"/>
      <c r="C74" s="168"/>
      <c r="D74" s="168"/>
      <c r="E74" s="168"/>
    </row>
    <row r="75" spans="1:5" x14ac:dyDescent="0.2">
      <c r="A75" s="197"/>
      <c r="B75" s="198"/>
      <c r="C75" s="168"/>
      <c r="D75" s="168"/>
      <c r="E75" s="168"/>
    </row>
    <row r="76" spans="1:5" x14ac:dyDescent="0.2">
      <c r="A76" s="197"/>
      <c r="B76" s="198"/>
      <c r="C76" s="168"/>
      <c r="D76" s="168"/>
      <c r="E76" s="168"/>
    </row>
    <row r="77" spans="1:5" x14ac:dyDescent="0.2">
      <c r="A77" s="197"/>
      <c r="B77" s="198"/>
      <c r="C77" s="168"/>
      <c r="D77" s="168"/>
      <c r="E77" s="168"/>
    </row>
    <row r="78" spans="1:5" x14ac:dyDescent="0.2">
      <c r="A78" s="197"/>
      <c r="B78" s="198"/>
      <c r="C78" s="168"/>
      <c r="D78" s="168"/>
      <c r="E78" s="168"/>
    </row>
    <row r="79" spans="1:5" x14ac:dyDescent="0.2">
      <c r="A79" s="197"/>
      <c r="B79" s="198"/>
      <c r="C79" s="168"/>
      <c r="D79" s="168"/>
      <c r="E79" s="168"/>
    </row>
    <row r="80" spans="1:5" x14ac:dyDescent="0.2">
      <c r="A80" s="197"/>
      <c r="B80" s="198"/>
      <c r="C80" s="168"/>
      <c r="D80" s="168"/>
      <c r="E80" s="168"/>
    </row>
    <row r="81" spans="1:5" x14ac:dyDescent="0.2">
      <c r="A81" s="197"/>
      <c r="B81" s="198"/>
      <c r="C81" s="168"/>
      <c r="D81" s="168"/>
      <c r="E81" s="168"/>
    </row>
    <row r="82" spans="1:5" x14ac:dyDescent="0.2">
      <c r="A82" s="197"/>
      <c r="B82" s="198"/>
      <c r="C82" s="168"/>
      <c r="D82" s="168"/>
      <c r="E82" s="168"/>
    </row>
    <row r="83" spans="1:5" x14ac:dyDescent="0.2">
      <c r="A83" s="197"/>
      <c r="B83" s="198"/>
      <c r="C83" s="168"/>
      <c r="D83" s="168"/>
      <c r="E83" s="168"/>
    </row>
    <row r="84" spans="1:5" x14ac:dyDescent="0.2">
      <c r="A84" s="197"/>
      <c r="B84" s="198"/>
      <c r="C84" s="168"/>
      <c r="D84" s="168"/>
      <c r="E84" s="168"/>
    </row>
    <row r="85" spans="1:5" x14ac:dyDescent="0.2">
      <c r="A85" s="197"/>
      <c r="B85" s="198"/>
      <c r="C85" s="168"/>
      <c r="D85" s="168"/>
      <c r="E85" s="168"/>
    </row>
    <row r="86" spans="1:5" x14ac:dyDescent="0.2">
      <c r="A86" s="197"/>
      <c r="B86" s="198"/>
      <c r="C86" s="168"/>
      <c r="D86" s="168"/>
      <c r="E86" s="168"/>
    </row>
    <row r="87" spans="1:5" x14ac:dyDescent="0.2">
      <c r="A87" s="197"/>
      <c r="B87" s="198"/>
      <c r="C87" s="168"/>
      <c r="D87" s="168"/>
      <c r="E87" s="168"/>
    </row>
    <row r="88" spans="1:5" x14ac:dyDescent="0.2">
      <c r="A88" s="197"/>
      <c r="B88" s="198"/>
      <c r="C88" s="168"/>
      <c r="D88" s="168"/>
      <c r="E88" s="168"/>
    </row>
    <row r="89" spans="1:5" x14ac:dyDescent="0.2">
      <c r="A89" s="197"/>
      <c r="B89" s="198"/>
      <c r="C89" s="168"/>
      <c r="D89" s="168"/>
      <c r="E89" s="168"/>
    </row>
    <row r="90" spans="1:5" x14ac:dyDescent="0.2">
      <c r="A90" s="197"/>
      <c r="B90" s="198"/>
      <c r="C90" s="168"/>
      <c r="D90" s="168"/>
      <c r="E90" s="168"/>
    </row>
    <row r="91" spans="1:5" x14ac:dyDescent="0.2">
      <c r="A91" s="197"/>
      <c r="B91" s="198"/>
      <c r="C91" s="168"/>
      <c r="D91" s="168"/>
      <c r="E91" s="168"/>
    </row>
    <row r="92" spans="1:5" x14ac:dyDescent="0.2">
      <c r="A92" s="197"/>
      <c r="B92" s="198"/>
      <c r="C92" s="168"/>
      <c r="D92" s="168"/>
      <c r="E92" s="168"/>
    </row>
    <row r="93" spans="1:5" x14ac:dyDescent="0.2">
      <c r="A93" s="197"/>
      <c r="B93" s="198"/>
      <c r="C93" s="168"/>
      <c r="D93" s="168"/>
      <c r="E93" s="168"/>
    </row>
    <row r="94" spans="1:5" x14ac:dyDescent="0.2">
      <c r="A94" s="197"/>
      <c r="B94" s="198"/>
      <c r="C94" s="168"/>
      <c r="D94" s="168"/>
      <c r="E94" s="168"/>
    </row>
    <row r="95" spans="1:5" x14ac:dyDescent="0.2">
      <c r="A95" s="197"/>
      <c r="B95" s="198"/>
      <c r="C95" s="168"/>
      <c r="D95" s="168"/>
      <c r="E95" s="168"/>
    </row>
    <row r="96" spans="1:5" x14ac:dyDescent="0.2">
      <c r="A96" s="197"/>
      <c r="B96" s="198"/>
      <c r="C96" s="168"/>
      <c r="D96" s="168"/>
      <c r="E96" s="168"/>
    </row>
    <row r="97" spans="1:5" x14ac:dyDescent="0.2">
      <c r="A97" s="197"/>
      <c r="B97" s="198"/>
      <c r="C97" s="168"/>
      <c r="D97" s="168"/>
      <c r="E97" s="168"/>
    </row>
    <row r="98" spans="1:5" x14ac:dyDescent="0.2">
      <c r="A98" s="197"/>
      <c r="B98" s="198"/>
      <c r="C98" s="168"/>
      <c r="D98" s="168"/>
      <c r="E98" s="168"/>
    </row>
    <row r="99" spans="1:5" x14ac:dyDescent="0.2">
      <c r="A99" s="197"/>
      <c r="B99" s="198"/>
      <c r="C99" s="168"/>
      <c r="D99" s="168"/>
      <c r="E99" s="168"/>
    </row>
  </sheetData>
  <sheetProtection password="E525" sheet="1" objects="1" scenarios="1" formatCells="0" formatColumns="0" formatRows="0" insertHyperlinks="0"/>
  <mergeCells count="46">
    <mergeCell ref="B49:E49"/>
    <mergeCell ref="B50:E50"/>
    <mergeCell ref="B51:E51"/>
    <mergeCell ref="A44:A47"/>
    <mergeCell ref="D44:E44"/>
    <mergeCell ref="D45:E45"/>
    <mergeCell ref="D46:E46"/>
    <mergeCell ref="D47:E47"/>
    <mergeCell ref="C48:E48"/>
    <mergeCell ref="D43:E43"/>
    <mergeCell ref="D28:E28"/>
    <mergeCell ref="A29:A36"/>
    <mergeCell ref="D29:E29"/>
    <mergeCell ref="D30:E30"/>
    <mergeCell ref="D31:E31"/>
    <mergeCell ref="D32:E32"/>
    <mergeCell ref="B33:E33"/>
    <mergeCell ref="B34:B36"/>
    <mergeCell ref="C34:C36"/>
    <mergeCell ref="C37:E37"/>
    <mergeCell ref="B38:E38"/>
    <mergeCell ref="B39:E39"/>
    <mergeCell ref="B40:E40"/>
    <mergeCell ref="C42:E42"/>
    <mergeCell ref="C27:E27"/>
    <mergeCell ref="C9:D9"/>
    <mergeCell ref="C11:E11"/>
    <mergeCell ref="D12:E12"/>
    <mergeCell ref="A13:A21"/>
    <mergeCell ref="D13:E13"/>
    <mergeCell ref="D14:E14"/>
    <mergeCell ref="B15:E15"/>
    <mergeCell ref="B16:B18"/>
    <mergeCell ref="C16:C18"/>
    <mergeCell ref="B19:B21"/>
    <mergeCell ref="C19:C21"/>
    <mergeCell ref="C22:D22"/>
    <mergeCell ref="B23:E23"/>
    <mergeCell ref="B24:E24"/>
    <mergeCell ref="B25:E25"/>
    <mergeCell ref="C8:E8"/>
    <mergeCell ref="A1:E1"/>
    <mergeCell ref="A2:E2"/>
    <mergeCell ref="A3:D3"/>
    <mergeCell ref="C6:E6"/>
    <mergeCell ref="C7:E7"/>
  </mergeCells>
  <phoneticPr fontId="35" type="noConversion"/>
  <dataValidations count="1">
    <dataValidation type="list" allowBlank="1" showErrorMessage="1" sqref="B22 B37 B48">
      <formula1>$B$6:$B$9</formula1>
      <formula2>0</formula2>
    </dataValidation>
  </dataValidations>
  <pageMargins left="0.7" right="0.7" top="0.75" bottom="0.75" header="0.51180555555555551" footer="0.51180555555555551"/>
  <pageSetup paperSize="8" firstPageNumber="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F123"/>
  <sheetViews>
    <sheetView workbookViewId="0">
      <selection activeCell="B25" sqref="B25"/>
    </sheetView>
  </sheetViews>
  <sheetFormatPr defaultRowHeight="12.75" x14ac:dyDescent="0.2"/>
  <cols>
    <col min="1" max="1" width="10.7109375" style="121" customWidth="1"/>
    <col min="2" max="2" width="4.7109375" style="166" customWidth="1"/>
    <col min="3" max="5" width="36.7109375" style="167" customWidth="1"/>
    <col min="6" max="6" width="9.140625" style="168"/>
    <col min="7" max="16384" width="9.140625" style="167"/>
  </cols>
  <sheetData>
    <row r="1" spans="1:5" ht="16.5" customHeight="1" x14ac:dyDescent="0.2">
      <c r="A1" s="340" t="s">
        <v>292</v>
      </c>
      <c r="B1" s="340"/>
      <c r="C1" s="340"/>
      <c r="D1" s="340"/>
      <c r="E1" s="340"/>
    </row>
    <row r="2" spans="1:5" ht="17.25" customHeight="1" x14ac:dyDescent="0.2">
      <c r="A2" s="355" t="s">
        <v>552</v>
      </c>
      <c r="B2" s="355"/>
      <c r="C2" s="355"/>
      <c r="D2" s="355"/>
      <c r="E2" s="355"/>
    </row>
    <row r="3" spans="1:5" ht="23.25" customHeight="1" x14ac:dyDescent="0.2">
      <c r="A3" s="309" t="s">
        <v>553</v>
      </c>
      <c r="B3" s="309"/>
      <c r="C3" s="309"/>
      <c r="D3" s="309"/>
    </row>
    <row r="4" spans="1:5" ht="12" customHeight="1" x14ac:dyDescent="0.2">
      <c r="A4" s="170"/>
    </row>
    <row r="5" spans="1:5" x14ac:dyDescent="0.2">
      <c r="B5" s="171"/>
      <c r="C5" s="172" t="s">
        <v>295</v>
      </c>
    </row>
    <row r="6" spans="1:5" ht="13.5" customHeight="1" x14ac:dyDescent="0.2">
      <c r="B6" s="173">
        <v>4</v>
      </c>
      <c r="C6" s="339" t="s">
        <v>296</v>
      </c>
      <c r="D6" s="339"/>
      <c r="E6" s="339"/>
    </row>
    <row r="7" spans="1:5" ht="12.75" customHeight="1" x14ac:dyDescent="0.2">
      <c r="B7" s="173">
        <v>3</v>
      </c>
      <c r="C7" s="339" t="s">
        <v>297</v>
      </c>
      <c r="D7" s="339"/>
      <c r="E7" s="339"/>
    </row>
    <row r="8" spans="1:5" ht="12.75" customHeight="1" x14ac:dyDescent="0.2">
      <c r="B8" s="173">
        <v>2</v>
      </c>
      <c r="C8" s="339" t="s">
        <v>298</v>
      </c>
      <c r="D8" s="339"/>
      <c r="E8" s="339"/>
    </row>
    <row r="9" spans="1:5" ht="12.75" customHeight="1" x14ac:dyDescent="0.2">
      <c r="A9" s="174"/>
      <c r="B9" s="173">
        <v>1</v>
      </c>
      <c r="C9" s="339" t="s">
        <v>299</v>
      </c>
      <c r="D9" s="339"/>
      <c r="E9" s="339"/>
    </row>
    <row r="10" spans="1:5" x14ac:dyDescent="0.2">
      <c r="A10" s="76"/>
      <c r="B10" s="175"/>
      <c r="C10" s="176"/>
    </row>
    <row r="11" spans="1:5" ht="12.75" customHeight="1" x14ac:dyDescent="0.2">
      <c r="A11" s="177" t="s">
        <v>300</v>
      </c>
      <c r="B11" s="178" t="s">
        <v>69</v>
      </c>
      <c r="C11" s="341" t="s">
        <v>3</v>
      </c>
      <c r="D11" s="341"/>
      <c r="E11" s="341"/>
    </row>
    <row r="12" spans="1:5" ht="13.5" customHeight="1" x14ac:dyDescent="0.2">
      <c r="A12" s="179"/>
      <c r="B12" s="180" t="s">
        <v>502</v>
      </c>
      <c r="C12" s="181" t="s">
        <v>302</v>
      </c>
      <c r="D12" s="362" t="s">
        <v>506</v>
      </c>
      <c r="E12" s="362"/>
    </row>
    <row r="13" spans="1:5" ht="102" customHeight="1" x14ac:dyDescent="0.2">
      <c r="A13" s="343" t="s">
        <v>505</v>
      </c>
      <c r="B13" s="182" t="s">
        <v>71</v>
      </c>
      <c r="C13" s="139" t="s">
        <v>312</v>
      </c>
      <c r="D13" s="344" t="s">
        <v>313</v>
      </c>
      <c r="E13" s="344"/>
    </row>
    <row r="14" spans="1:5" ht="45" customHeight="1" x14ac:dyDescent="0.2">
      <c r="A14" s="343"/>
      <c r="B14" s="152" t="s">
        <v>314</v>
      </c>
      <c r="C14" s="144" t="s">
        <v>315</v>
      </c>
      <c r="D14" s="345" t="s">
        <v>316</v>
      </c>
      <c r="E14" s="345"/>
    </row>
    <row r="15" spans="1:5" ht="45" customHeight="1" x14ac:dyDescent="0.2">
      <c r="A15" s="343"/>
      <c r="B15" s="152" t="s">
        <v>317</v>
      </c>
      <c r="C15" s="144" t="s">
        <v>318</v>
      </c>
      <c r="D15" s="345" t="s">
        <v>319</v>
      </c>
      <c r="E15" s="345"/>
    </row>
    <row r="16" spans="1:5" ht="12.75" customHeight="1" x14ac:dyDescent="0.2">
      <c r="A16" s="148" t="s">
        <v>307</v>
      </c>
      <c r="B16" s="301">
        <v>3</v>
      </c>
      <c r="C16" s="348" t="str">
        <f>IF(B16=4,$C$6,IF(B16=3,$C$7,IF(B16=2,$C$8,IF(B16=1,$C$9,""))))</f>
        <v>KOV territooriumil tehtav noorsootöö vastab kirjeldatud olukorrale suures osas (st vastab enamikele tingimustele)</v>
      </c>
      <c r="D16" s="348"/>
      <c r="E16" s="348"/>
    </row>
    <row r="17" spans="1:5" ht="60" customHeight="1" x14ac:dyDescent="0.2">
      <c r="A17" s="148" t="s">
        <v>308</v>
      </c>
      <c r="B17" s="351" t="s">
        <v>473</v>
      </c>
      <c r="C17" s="351"/>
      <c r="D17" s="351"/>
      <c r="E17" s="351"/>
    </row>
    <row r="18" spans="1:5" ht="60" customHeight="1" x14ac:dyDescent="0.2">
      <c r="A18" s="148" t="s">
        <v>309</v>
      </c>
      <c r="B18" s="351" t="s">
        <v>493</v>
      </c>
      <c r="C18" s="351"/>
      <c r="D18" s="351"/>
      <c r="E18" s="351"/>
    </row>
    <row r="19" spans="1:5" ht="60" customHeight="1" x14ac:dyDescent="0.2">
      <c r="A19" s="145" t="s">
        <v>310</v>
      </c>
      <c r="B19" s="351" t="s">
        <v>4</v>
      </c>
      <c r="C19" s="351"/>
      <c r="D19" s="351"/>
      <c r="E19" s="351"/>
    </row>
    <row r="21" spans="1:5" ht="12.75" customHeight="1" x14ac:dyDescent="0.2">
      <c r="A21" s="177" t="s">
        <v>300</v>
      </c>
      <c r="B21" s="178" t="s">
        <v>320</v>
      </c>
      <c r="C21" s="341" t="s">
        <v>5</v>
      </c>
      <c r="D21" s="341"/>
      <c r="E21" s="341"/>
    </row>
    <row r="22" spans="1:5" ht="13.5" customHeight="1" x14ac:dyDescent="0.2">
      <c r="A22" s="179"/>
      <c r="B22" s="180" t="s">
        <v>502</v>
      </c>
      <c r="C22" s="195" t="s">
        <v>302</v>
      </c>
      <c r="D22" s="349" t="s">
        <v>506</v>
      </c>
      <c r="E22" s="349"/>
    </row>
    <row r="23" spans="1:5" ht="79.5" customHeight="1" x14ac:dyDescent="0.2">
      <c r="A23" s="343" t="s">
        <v>505</v>
      </c>
      <c r="B23" s="182" t="s">
        <v>322</v>
      </c>
      <c r="C23" s="200" t="s">
        <v>323</v>
      </c>
      <c r="D23" s="344" t="s">
        <v>324</v>
      </c>
      <c r="E23" s="344"/>
    </row>
    <row r="24" spans="1:5" ht="33.75" customHeight="1" x14ac:dyDescent="0.2">
      <c r="A24" s="343"/>
      <c r="B24" s="189" t="s">
        <v>325</v>
      </c>
      <c r="C24" s="190" t="s">
        <v>326</v>
      </c>
      <c r="D24" s="345" t="s">
        <v>327</v>
      </c>
      <c r="E24" s="345"/>
    </row>
    <row r="25" spans="1:5" ht="12.75" customHeight="1" x14ac:dyDescent="0.2">
      <c r="A25" s="148" t="s">
        <v>307</v>
      </c>
      <c r="B25" s="301">
        <v>3</v>
      </c>
      <c r="C25" s="348" t="str">
        <f>IF(B25=4,$C$6,IF(B25=3,$C$7,IF(B25=2,$C$8,IF(B25=1,$C$9,""))))</f>
        <v>KOV territooriumil tehtav noorsootöö vastab kirjeldatud olukorrale suures osas (st vastab enamikele tingimustele)</v>
      </c>
      <c r="D25" s="348"/>
      <c r="E25" s="348"/>
    </row>
    <row r="26" spans="1:5" ht="60" customHeight="1" x14ac:dyDescent="0.2">
      <c r="A26" s="148" t="s">
        <v>308</v>
      </c>
      <c r="B26" s="351" t="s">
        <v>6</v>
      </c>
      <c r="C26" s="351"/>
      <c r="D26" s="351"/>
      <c r="E26" s="351"/>
    </row>
    <row r="27" spans="1:5" ht="60" customHeight="1" x14ac:dyDescent="0.2">
      <c r="A27" s="148" t="s">
        <v>309</v>
      </c>
      <c r="B27" s="351" t="s">
        <v>474</v>
      </c>
      <c r="C27" s="351"/>
      <c r="D27" s="351"/>
      <c r="E27" s="351"/>
    </row>
    <row r="28" spans="1:5" ht="60" customHeight="1" x14ac:dyDescent="0.2">
      <c r="A28" s="145" t="s">
        <v>310</v>
      </c>
      <c r="B28" s="351" t="s">
        <v>475</v>
      </c>
      <c r="C28" s="351"/>
      <c r="D28" s="351"/>
      <c r="E28" s="351"/>
    </row>
    <row r="30" spans="1:5" ht="12.75" customHeight="1" x14ac:dyDescent="0.2">
      <c r="A30" s="204" t="s">
        <v>300</v>
      </c>
      <c r="B30" s="193" t="s">
        <v>328</v>
      </c>
      <c r="C30" s="341" t="s">
        <v>7</v>
      </c>
      <c r="D30" s="341"/>
      <c r="E30" s="341"/>
    </row>
    <row r="31" spans="1:5" ht="13.5" customHeight="1" x14ac:dyDescent="0.2">
      <c r="A31" s="179"/>
      <c r="B31" s="180" t="s">
        <v>502</v>
      </c>
      <c r="C31" s="195" t="s">
        <v>302</v>
      </c>
      <c r="D31" s="349" t="s">
        <v>506</v>
      </c>
      <c r="E31" s="349"/>
    </row>
    <row r="32" spans="1:5" ht="57" customHeight="1" x14ac:dyDescent="0.2">
      <c r="A32" s="343" t="s">
        <v>505</v>
      </c>
      <c r="B32" s="182" t="s">
        <v>330</v>
      </c>
      <c r="C32" s="139" t="s">
        <v>331</v>
      </c>
      <c r="D32" s="344" t="s">
        <v>332</v>
      </c>
      <c r="E32" s="344"/>
    </row>
    <row r="33" spans="1:5" ht="56.25" customHeight="1" x14ac:dyDescent="0.2">
      <c r="A33" s="343"/>
      <c r="B33" s="152" t="s">
        <v>333</v>
      </c>
      <c r="C33" s="144" t="s">
        <v>334</v>
      </c>
      <c r="D33" s="345" t="s">
        <v>335</v>
      </c>
      <c r="E33" s="345"/>
    </row>
    <row r="34" spans="1:5" ht="56.25" customHeight="1" x14ac:dyDescent="0.2">
      <c r="A34" s="343"/>
      <c r="B34" s="152" t="s">
        <v>336</v>
      </c>
      <c r="C34" s="144" t="s">
        <v>337</v>
      </c>
      <c r="D34" s="345" t="s">
        <v>338</v>
      </c>
      <c r="E34" s="345"/>
    </row>
    <row r="35" spans="1:5" ht="45" customHeight="1" x14ac:dyDescent="0.2">
      <c r="A35" s="343"/>
      <c r="B35" s="152" t="s">
        <v>339</v>
      </c>
      <c r="C35" s="144" t="s">
        <v>340</v>
      </c>
      <c r="D35" s="345" t="s">
        <v>341</v>
      </c>
      <c r="E35" s="345"/>
    </row>
    <row r="36" spans="1:5" ht="45" customHeight="1" x14ac:dyDescent="0.2">
      <c r="A36" s="343"/>
      <c r="B36" s="152" t="s">
        <v>342</v>
      </c>
      <c r="C36" s="144" t="s">
        <v>343</v>
      </c>
      <c r="D36" s="345" t="s">
        <v>344</v>
      </c>
      <c r="E36" s="345"/>
    </row>
    <row r="37" spans="1:5" x14ac:dyDescent="0.2">
      <c r="A37" s="148" t="s">
        <v>307</v>
      </c>
      <c r="B37" s="301">
        <v>2</v>
      </c>
      <c r="C37" s="348" t="str">
        <f>IF(B37=4,$C$6,IF(B37=3,$C$7,IF(B37=2,$C$8,IF(B37=1,$C$9,""))))</f>
        <v>KOV territooriumil tehtav noorsootöö vastab kirjeldatud olukorrale osaliselt (st täidetud on mõned kriteeriumid)</v>
      </c>
      <c r="D37" s="348"/>
      <c r="E37" s="348"/>
    </row>
    <row r="38" spans="1:5" ht="64.5" customHeight="1" x14ac:dyDescent="0.2">
      <c r="A38" s="148" t="s">
        <v>308</v>
      </c>
      <c r="B38" s="351" t="s">
        <v>476</v>
      </c>
      <c r="C38" s="351"/>
      <c r="D38" s="351"/>
      <c r="E38" s="351"/>
    </row>
    <row r="39" spans="1:5" ht="60" customHeight="1" x14ac:dyDescent="0.2">
      <c r="A39" s="148" t="s">
        <v>309</v>
      </c>
      <c r="B39" s="351" t="s">
        <v>477</v>
      </c>
      <c r="C39" s="351"/>
      <c r="D39" s="351"/>
      <c r="E39" s="351"/>
    </row>
    <row r="40" spans="1:5" ht="60" customHeight="1" x14ac:dyDescent="0.2">
      <c r="A40" s="145" t="s">
        <v>310</v>
      </c>
      <c r="B40" s="351" t="s">
        <v>8</v>
      </c>
      <c r="C40" s="351"/>
      <c r="D40" s="351"/>
      <c r="E40" s="351"/>
    </row>
    <row r="42" spans="1:5" x14ac:dyDescent="0.2">
      <c r="A42" s="177" t="s">
        <v>300</v>
      </c>
      <c r="B42" s="178" t="s">
        <v>345</v>
      </c>
      <c r="C42" s="341" t="s">
        <v>9</v>
      </c>
      <c r="D42" s="341"/>
      <c r="E42" s="341"/>
    </row>
    <row r="43" spans="1:5" x14ac:dyDescent="0.2">
      <c r="A43" s="179"/>
      <c r="B43" s="180" t="s">
        <v>502</v>
      </c>
      <c r="C43" s="195" t="s">
        <v>302</v>
      </c>
      <c r="D43" s="349" t="s">
        <v>506</v>
      </c>
      <c r="E43" s="349"/>
    </row>
    <row r="44" spans="1:5" ht="45.75" customHeight="1" x14ac:dyDescent="0.2">
      <c r="A44" s="343" t="s">
        <v>505</v>
      </c>
      <c r="B44" s="182" t="s">
        <v>347</v>
      </c>
      <c r="C44" s="139" t="s">
        <v>348</v>
      </c>
      <c r="D44" s="344" t="s">
        <v>349</v>
      </c>
      <c r="E44" s="344"/>
    </row>
    <row r="45" spans="1:5" ht="101.25" x14ac:dyDescent="0.2">
      <c r="A45" s="343"/>
      <c r="B45" s="152" t="s">
        <v>350</v>
      </c>
      <c r="C45" s="144" t="s">
        <v>351</v>
      </c>
      <c r="D45" s="345" t="s">
        <v>352</v>
      </c>
      <c r="E45" s="345"/>
    </row>
    <row r="46" spans="1:5" ht="45" x14ac:dyDescent="0.2">
      <c r="A46" s="343"/>
      <c r="B46" s="189" t="s">
        <v>353</v>
      </c>
      <c r="C46" s="144" t="s">
        <v>354</v>
      </c>
      <c r="D46" s="345" t="s">
        <v>355</v>
      </c>
      <c r="E46" s="345"/>
    </row>
    <row r="47" spans="1:5" ht="45" x14ac:dyDescent="0.2">
      <c r="A47" s="343"/>
      <c r="B47" s="189" t="s">
        <v>356</v>
      </c>
      <c r="C47" s="144" t="s">
        <v>357</v>
      </c>
      <c r="D47" s="345" t="s">
        <v>358</v>
      </c>
      <c r="E47" s="345"/>
    </row>
    <row r="48" spans="1:5" ht="33.75" customHeight="1" x14ac:dyDescent="0.2">
      <c r="A48" s="343"/>
      <c r="B48" s="189" t="s">
        <v>359</v>
      </c>
      <c r="C48" s="144" t="s">
        <v>360</v>
      </c>
      <c r="D48" s="345" t="s">
        <v>361</v>
      </c>
      <c r="E48" s="345"/>
    </row>
    <row r="49" spans="1:5" x14ac:dyDescent="0.2">
      <c r="A49" s="343"/>
      <c r="B49" s="346" t="s">
        <v>304</v>
      </c>
      <c r="C49" s="346"/>
      <c r="D49" s="346"/>
      <c r="E49" s="346"/>
    </row>
    <row r="50" spans="1:5" ht="22.5" x14ac:dyDescent="0.2">
      <c r="A50" s="343"/>
      <c r="B50" s="183" t="s">
        <v>362</v>
      </c>
      <c r="C50" s="149" t="s">
        <v>363</v>
      </c>
      <c r="D50" s="184" t="str">
        <f>'2_tulemusindikaatorid'!G32</f>
        <v>Noorsoo-töötajad</v>
      </c>
      <c r="E50" s="202" t="str">
        <f>'2_tulemusindikaatorid'!L32</f>
        <v>ei</v>
      </c>
    </row>
    <row r="51" spans="1:5" x14ac:dyDescent="0.2">
      <c r="A51" s="148" t="s">
        <v>307</v>
      </c>
      <c r="B51" s="301">
        <v>3</v>
      </c>
      <c r="C51" s="348" t="str">
        <f>IF(B51=4,$C$6,IF(B51=3,$C$7,IF(B51=2,$C$8,IF(B51=1,$C$9,""))))</f>
        <v>KOV territooriumil tehtav noorsootöö vastab kirjeldatud olukorrale suures osas (st vastab enamikele tingimustele)</v>
      </c>
      <c r="D51" s="348"/>
      <c r="E51" s="348"/>
    </row>
    <row r="52" spans="1:5" ht="78.75" customHeight="1" x14ac:dyDescent="0.2">
      <c r="A52" s="148" t="s">
        <v>308</v>
      </c>
      <c r="B52" s="351" t="s">
        <v>478</v>
      </c>
      <c r="C52" s="351"/>
      <c r="D52" s="351"/>
      <c r="E52" s="351"/>
    </row>
    <row r="53" spans="1:5" ht="60" customHeight="1" x14ac:dyDescent="0.2">
      <c r="A53" s="148" t="s">
        <v>309</v>
      </c>
      <c r="B53" s="351" t="s">
        <v>10</v>
      </c>
      <c r="C53" s="351"/>
      <c r="D53" s="351"/>
      <c r="E53" s="351"/>
    </row>
    <row r="54" spans="1:5" ht="60" customHeight="1" x14ac:dyDescent="0.2">
      <c r="A54" s="145" t="s">
        <v>310</v>
      </c>
      <c r="B54" s="351" t="s">
        <v>11</v>
      </c>
      <c r="C54" s="351"/>
      <c r="D54" s="351"/>
      <c r="E54" s="351"/>
    </row>
    <row r="56" spans="1:5" x14ac:dyDescent="0.2">
      <c r="A56" s="177" t="s">
        <v>300</v>
      </c>
      <c r="B56" s="178" t="s">
        <v>365</v>
      </c>
      <c r="C56" s="341" t="s">
        <v>12</v>
      </c>
      <c r="D56" s="341"/>
      <c r="E56" s="341"/>
    </row>
    <row r="57" spans="1:5" x14ac:dyDescent="0.2">
      <c r="A57" s="179"/>
      <c r="B57" s="180" t="s">
        <v>502</v>
      </c>
      <c r="C57" s="195" t="s">
        <v>302</v>
      </c>
      <c r="D57" s="349" t="s">
        <v>506</v>
      </c>
      <c r="E57" s="349"/>
    </row>
    <row r="58" spans="1:5" ht="38.25" customHeight="1" x14ac:dyDescent="0.2">
      <c r="A58" s="343" t="s">
        <v>505</v>
      </c>
      <c r="B58" s="182" t="s">
        <v>1</v>
      </c>
      <c r="C58" s="139" t="s">
        <v>2</v>
      </c>
      <c r="D58" s="344" t="s">
        <v>155</v>
      </c>
      <c r="E58" s="344"/>
    </row>
    <row r="59" spans="1:5" ht="37.5" customHeight="1" x14ac:dyDescent="0.2">
      <c r="A59" s="343"/>
      <c r="B59" s="189" t="s">
        <v>156</v>
      </c>
      <c r="C59" s="206" t="s">
        <v>157</v>
      </c>
      <c r="D59" s="366" t="s">
        <v>158</v>
      </c>
      <c r="E59" s="366"/>
    </row>
    <row r="60" spans="1:5" x14ac:dyDescent="0.2">
      <c r="A60" s="343"/>
      <c r="B60" s="346" t="s">
        <v>304</v>
      </c>
      <c r="C60" s="346"/>
      <c r="D60" s="346"/>
      <c r="E60" s="346"/>
    </row>
    <row r="61" spans="1:5" ht="12.75" customHeight="1" x14ac:dyDescent="0.2">
      <c r="A61" s="343"/>
      <c r="B61" s="347" t="s">
        <v>159</v>
      </c>
      <c r="C61" s="367" t="s">
        <v>160</v>
      </c>
      <c r="D61" s="207" t="str">
        <f>'2_tulemusindikaatorid'!G34</f>
        <v>7-12. a</v>
      </c>
      <c r="E61" s="208" t="str">
        <f>'2_tulemusindikaatorid'!L34</f>
        <v>jah</v>
      </c>
    </row>
    <row r="62" spans="1:5" x14ac:dyDescent="0.2">
      <c r="A62" s="343"/>
      <c r="B62" s="347"/>
      <c r="C62" s="367"/>
      <c r="D62" s="207" t="str">
        <f>'2_tulemusindikaatorid'!G35</f>
        <v>13-19. a</v>
      </c>
      <c r="E62" s="208" t="str">
        <f>'2_tulemusindikaatorid'!L35</f>
        <v>jah</v>
      </c>
    </row>
    <row r="63" spans="1:5" x14ac:dyDescent="0.2">
      <c r="A63" s="343"/>
      <c r="B63" s="347"/>
      <c r="C63" s="367"/>
      <c r="D63" s="207" t="str">
        <f>'2_tulemusindikaatorid'!G36</f>
        <v>20-26. a</v>
      </c>
      <c r="E63" s="208" t="str">
        <f>'2_tulemusindikaatorid'!L36</f>
        <v>ei</v>
      </c>
    </row>
    <row r="64" spans="1:5" ht="12.75" customHeight="1" x14ac:dyDescent="0.2">
      <c r="A64" s="343"/>
      <c r="B64" s="347" t="s">
        <v>162</v>
      </c>
      <c r="C64" s="335" t="s">
        <v>163</v>
      </c>
      <c r="D64" s="207" t="str">
        <f>'2_tulemusindikaatorid'!G37</f>
        <v>7-12. a</v>
      </c>
      <c r="E64" s="208" t="str">
        <f>'2_tulemusindikaatorid'!L37</f>
        <v>jah</v>
      </c>
    </row>
    <row r="65" spans="1:5" x14ac:dyDescent="0.2">
      <c r="A65" s="343"/>
      <c r="B65" s="347"/>
      <c r="C65" s="335"/>
      <c r="D65" s="207" t="str">
        <f>'2_tulemusindikaatorid'!G38</f>
        <v>13-19. a</v>
      </c>
      <c r="E65" s="208" t="str">
        <f>'2_tulemusindikaatorid'!L38</f>
        <v>ei</v>
      </c>
    </row>
    <row r="66" spans="1:5" x14ac:dyDescent="0.2">
      <c r="A66" s="343"/>
      <c r="B66" s="347"/>
      <c r="C66" s="335"/>
      <c r="D66" s="207" t="str">
        <f>'2_tulemusindikaatorid'!G39</f>
        <v>20-26. a</v>
      </c>
      <c r="E66" s="208" t="str">
        <f>'2_tulemusindikaatorid'!L39</f>
        <v>ei</v>
      </c>
    </row>
    <row r="67" spans="1:5" ht="15.75" customHeight="1" x14ac:dyDescent="0.2">
      <c r="A67" s="343"/>
      <c r="B67" s="347" t="s">
        <v>165</v>
      </c>
      <c r="C67" s="335" t="s">
        <v>166</v>
      </c>
      <c r="D67" s="207" t="str">
        <f>'2_tulemusindikaatorid'!G40</f>
        <v>7-12. a</v>
      </c>
      <c r="E67" s="208" t="str">
        <f>'2_tulemusindikaatorid'!L40</f>
        <v>jah</v>
      </c>
    </row>
    <row r="68" spans="1:5" ht="18" customHeight="1" x14ac:dyDescent="0.2">
      <c r="A68" s="343"/>
      <c r="B68" s="347"/>
      <c r="C68" s="335"/>
      <c r="D68" s="207" t="str">
        <f>'2_tulemusindikaatorid'!G41</f>
        <v>13-19. a</v>
      </c>
      <c r="E68" s="208" t="str">
        <f>'2_tulemusindikaatorid'!L41</f>
        <v>ei</v>
      </c>
    </row>
    <row r="69" spans="1:5" ht="19.5" customHeight="1" x14ac:dyDescent="0.2">
      <c r="A69" s="343"/>
      <c r="B69" s="347"/>
      <c r="C69" s="335"/>
      <c r="D69" s="207" t="str">
        <f>'2_tulemusindikaatorid'!G42</f>
        <v>20-26. a</v>
      </c>
      <c r="E69" s="208" t="str">
        <f>'2_tulemusindikaatorid'!L42</f>
        <v>ei</v>
      </c>
    </row>
    <row r="70" spans="1:5" x14ac:dyDescent="0.2">
      <c r="A70" s="148" t="s">
        <v>307</v>
      </c>
      <c r="B70" s="301">
        <v>3</v>
      </c>
      <c r="C70" s="348" t="str">
        <f>IF(B70=4,$C$6,IF(B70=3,$C$7,IF(B70=2,$C$8,IF(B70=1,$C$9,""))))</f>
        <v>KOV territooriumil tehtav noorsootöö vastab kirjeldatud olukorrale suures osas (st vastab enamikele tingimustele)</v>
      </c>
      <c r="D70" s="348"/>
      <c r="E70" s="348"/>
    </row>
    <row r="71" spans="1:5" ht="60" customHeight="1" x14ac:dyDescent="0.2">
      <c r="A71" s="148" t="s">
        <v>308</v>
      </c>
      <c r="B71" s="351" t="s">
        <v>479</v>
      </c>
      <c r="C71" s="351"/>
      <c r="D71" s="351"/>
      <c r="E71" s="351"/>
    </row>
    <row r="72" spans="1:5" ht="60" customHeight="1" x14ac:dyDescent="0.2">
      <c r="A72" s="148" t="s">
        <v>309</v>
      </c>
      <c r="B72" s="351" t="s">
        <v>480</v>
      </c>
      <c r="C72" s="351"/>
      <c r="D72" s="351"/>
      <c r="E72" s="351"/>
    </row>
    <row r="73" spans="1:5" ht="60" customHeight="1" x14ac:dyDescent="0.2">
      <c r="A73" s="145" t="s">
        <v>310</v>
      </c>
      <c r="B73" s="351" t="s">
        <v>13</v>
      </c>
      <c r="C73" s="351"/>
      <c r="D73" s="351"/>
      <c r="E73" s="351"/>
    </row>
    <row r="75" spans="1:5" x14ac:dyDescent="0.2">
      <c r="A75" s="177" t="s">
        <v>300</v>
      </c>
      <c r="B75" s="178" t="s">
        <v>168</v>
      </c>
      <c r="C75" s="209" t="s">
        <v>14</v>
      </c>
      <c r="D75" s="209"/>
      <c r="E75" s="209"/>
    </row>
    <row r="76" spans="1:5" x14ac:dyDescent="0.2">
      <c r="A76" s="179"/>
      <c r="B76" s="187" t="s">
        <v>502</v>
      </c>
      <c r="C76" s="188" t="s">
        <v>302</v>
      </c>
      <c r="D76" s="352" t="s">
        <v>506</v>
      </c>
      <c r="E76" s="352"/>
    </row>
    <row r="77" spans="1:5" ht="32.25" customHeight="1" x14ac:dyDescent="0.2">
      <c r="A77" s="343" t="s">
        <v>505</v>
      </c>
      <c r="B77" s="189" t="s">
        <v>170</v>
      </c>
      <c r="C77" s="144" t="s">
        <v>171</v>
      </c>
      <c r="D77" s="345" t="s">
        <v>172</v>
      </c>
      <c r="E77" s="345"/>
    </row>
    <row r="78" spans="1:5" ht="46.5" customHeight="1" x14ac:dyDescent="0.2">
      <c r="A78" s="343"/>
      <c r="B78" s="152" t="s">
        <v>173</v>
      </c>
      <c r="C78" s="144" t="s">
        <v>174</v>
      </c>
      <c r="D78" s="345" t="s">
        <v>175</v>
      </c>
      <c r="E78" s="345"/>
    </row>
    <row r="79" spans="1:5" x14ac:dyDescent="0.2">
      <c r="A79" s="148" t="s">
        <v>307</v>
      </c>
      <c r="B79" s="301">
        <v>4</v>
      </c>
      <c r="C79" s="348" t="str">
        <f>IF(B79=4,$C$6,IF(B79=3,$C$7,IF(B79=2,$C$8,IF(B79=1,$C$9,""))))</f>
        <v>KOV territooriumil tehtav noorsootöö vastab täielikult kirjeldatud olukorrale</v>
      </c>
      <c r="D79" s="348"/>
      <c r="E79" s="348"/>
    </row>
    <row r="80" spans="1:5" ht="60" customHeight="1" x14ac:dyDescent="0.2">
      <c r="A80" s="148" t="s">
        <v>308</v>
      </c>
      <c r="B80" s="351" t="s">
        <v>481</v>
      </c>
      <c r="C80" s="351"/>
      <c r="D80" s="351"/>
      <c r="E80" s="351"/>
    </row>
    <row r="81" spans="1:5" ht="60" customHeight="1" x14ac:dyDescent="0.2">
      <c r="A81" s="148" t="s">
        <v>309</v>
      </c>
      <c r="B81" s="351" t="s">
        <v>482</v>
      </c>
      <c r="C81" s="351"/>
      <c r="D81" s="351"/>
      <c r="E81" s="351"/>
    </row>
    <row r="82" spans="1:5" ht="60" customHeight="1" x14ac:dyDescent="0.2">
      <c r="A82" s="145" t="s">
        <v>310</v>
      </c>
      <c r="B82" s="351" t="s">
        <v>483</v>
      </c>
      <c r="C82" s="351"/>
      <c r="D82" s="351"/>
      <c r="E82" s="351"/>
    </row>
    <row r="84" spans="1:5" x14ac:dyDescent="0.2">
      <c r="A84" s="177" t="s">
        <v>300</v>
      </c>
      <c r="B84" s="178" t="s">
        <v>176</v>
      </c>
      <c r="C84" s="341" t="s">
        <v>15</v>
      </c>
      <c r="D84" s="341"/>
      <c r="E84" s="341"/>
    </row>
    <row r="85" spans="1:5" x14ac:dyDescent="0.2">
      <c r="A85" s="179"/>
      <c r="B85" s="180" t="s">
        <v>502</v>
      </c>
      <c r="C85" s="195" t="s">
        <v>302</v>
      </c>
      <c r="D85" s="365" t="s">
        <v>506</v>
      </c>
      <c r="E85" s="365"/>
    </row>
    <row r="86" spans="1:5" ht="12.75" customHeight="1" x14ac:dyDescent="0.2">
      <c r="A86" s="343" t="s">
        <v>505</v>
      </c>
      <c r="B86" s="182" t="s">
        <v>178</v>
      </c>
      <c r="C86" s="139" t="s">
        <v>179</v>
      </c>
      <c r="D86" s="344" t="s">
        <v>180</v>
      </c>
      <c r="E86" s="344"/>
    </row>
    <row r="87" spans="1:5" ht="33.75" customHeight="1" x14ac:dyDescent="0.2">
      <c r="A87" s="343"/>
      <c r="B87" s="152" t="s">
        <v>181</v>
      </c>
      <c r="C87" s="144" t="s">
        <v>182</v>
      </c>
      <c r="D87" s="345" t="s">
        <v>183</v>
      </c>
      <c r="E87" s="345"/>
    </row>
    <row r="88" spans="1:5" ht="33.75" customHeight="1" x14ac:dyDescent="0.2">
      <c r="A88" s="343"/>
      <c r="B88" s="189" t="s">
        <v>184</v>
      </c>
      <c r="C88" s="144" t="s">
        <v>185</v>
      </c>
      <c r="D88" s="345" t="s">
        <v>186</v>
      </c>
      <c r="E88" s="345"/>
    </row>
    <row r="89" spans="1:5" ht="52.5" customHeight="1" x14ac:dyDescent="0.2">
      <c r="A89" s="343"/>
      <c r="B89" s="189" t="s">
        <v>187</v>
      </c>
      <c r="C89" s="144" t="s">
        <v>188</v>
      </c>
      <c r="D89" s="345" t="s">
        <v>189</v>
      </c>
      <c r="E89" s="345"/>
    </row>
    <row r="90" spans="1:5" ht="48.75" customHeight="1" x14ac:dyDescent="0.2">
      <c r="A90" s="343"/>
      <c r="B90" s="189" t="s">
        <v>190</v>
      </c>
      <c r="C90" s="144" t="s">
        <v>191</v>
      </c>
      <c r="D90" s="368" t="s">
        <v>366</v>
      </c>
      <c r="E90" s="368"/>
    </row>
    <row r="91" spans="1:5" x14ac:dyDescent="0.2">
      <c r="A91" s="343"/>
      <c r="B91" s="346" t="s">
        <v>304</v>
      </c>
      <c r="C91" s="346"/>
      <c r="D91" s="346"/>
      <c r="E91" s="346"/>
    </row>
    <row r="92" spans="1:5" ht="22.5" customHeight="1" x14ac:dyDescent="0.2">
      <c r="A92" s="343"/>
      <c r="B92" s="347" t="s">
        <v>367</v>
      </c>
      <c r="C92" s="369" t="s">
        <v>368</v>
      </c>
      <c r="D92" s="184" t="str">
        <f>'2_tulemusindikaatorid'!G43</f>
        <v>7-12. a</v>
      </c>
      <c r="E92" s="202" t="str">
        <f>'2_tulemusindikaatorid'!L43</f>
        <v>jah</v>
      </c>
    </row>
    <row r="93" spans="1:5" x14ac:dyDescent="0.2">
      <c r="A93" s="343"/>
      <c r="B93" s="347"/>
      <c r="C93" s="369"/>
      <c r="D93" s="184" t="str">
        <f>'2_tulemusindikaatorid'!G44</f>
        <v>13-19. a</v>
      </c>
      <c r="E93" s="202" t="str">
        <f>'2_tulemusindikaatorid'!L44</f>
        <v>ei</v>
      </c>
    </row>
    <row r="94" spans="1:5" x14ac:dyDescent="0.2">
      <c r="A94" s="343"/>
      <c r="B94" s="347"/>
      <c r="C94" s="369"/>
      <c r="D94" s="184" t="str">
        <f>'2_tulemusindikaatorid'!G45</f>
        <v>20-26. a</v>
      </c>
      <c r="E94" s="202" t="str">
        <f>'2_tulemusindikaatorid'!L45</f>
        <v>ei</v>
      </c>
    </row>
    <row r="95" spans="1:5" x14ac:dyDescent="0.2">
      <c r="A95" s="148" t="s">
        <v>307</v>
      </c>
      <c r="B95" s="301">
        <v>3</v>
      </c>
      <c r="C95" s="348" t="str">
        <f>IF(B95=4,$C$6,IF(B95=3,$C$7,IF(B95=2,$C$8,IF(B95=1,$C$9,""))))</f>
        <v>KOV territooriumil tehtav noorsootöö vastab kirjeldatud olukorrale suures osas (st vastab enamikele tingimustele)</v>
      </c>
      <c r="D95" s="348"/>
      <c r="E95" s="348"/>
    </row>
    <row r="96" spans="1:5" ht="81" customHeight="1" x14ac:dyDescent="0.2">
      <c r="A96" s="148" t="s">
        <v>308</v>
      </c>
      <c r="B96" s="351" t="s">
        <v>484</v>
      </c>
      <c r="C96" s="351"/>
      <c r="D96" s="351"/>
      <c r="E96" s="351"/>
    </row>
    <row r="97" spans="1:5" ht="60" customHeight="1" x14ac:dyDescent="0.2">
      <c r="A97" s="148" t="s">
        <v>309</v>
      </c>
      <c r="B97" s="351" t="s">
        <v>486</v>
      </c>
      <c r="C97" s="351"/>
      <c r="D97" s="351"/>
      <c r="E97" s="351"/>
    </row>
    <row r="98" spans="1:5" ht="60" customHeight="1" x14ac:dyDescent="0.2">
      <c r="A98" s="145" t="s">
        <v>310</v>
      </c>
      <c r="B98" s="351" t="s">
        <v>485</v>
      </c>
      <c r="C98" s="351"/>
      <c r="D98" s="351"/>
      <c r="E98" s="351"/>
    </row>
    <row r="99" spans="1:5" x14ac:dyDescent="0.2">
      <c r="A99" s="197"/>
      <c r="B99" s="198"/>
      <c r="C99" s="168"/>
      <c r="D99" s="168"/>
      <c r="E99" s="168"/>
    </row>
    <row r="100" spans="1:5" x14ac:dyDescent="0.2">
      <c r="A100" s="197"/>
      <c r="B100" s="198"/>
      <c r="C100" s="168"/>
      <c r="D100" s="168"/>
      <c r="E100" s="168"/>
    </row>
    <row r="101" spans="1:5" x14ac:dyDescent="0.2">
      <c r="A101" s="197"/>
      <c r="B101" s="198"/>
      <c r="C101" s="168"/>
      <c r="D101" s="168"/>
      <c r="E101" s="168"/>
    </row>
    <row r="102" spans="1:5" x14ac:dyDescent="0.2">
      <c r="A102" s="197"/>
      <c r="B102" s="198"/>
      <c r="C102" s="168"/>
      <c r="D102" s="168"/>
      <c r="E102" s="168"/>
    </row>
    <row r="103" spans="1:5" x14ac:dyDescent="0.2">
      <c r="A103" s="197"/>
      <c r="B103" s="198"/>
      <c r="C103" s="168"/>
      <c r="D103" s="168"/>
      <c r="E103" s="168"/>
    </row>
    <row r="104" spans="1:5" x14ac:dyDescent="0.2">
      <c r="A104" s="197"/>
      <c r="B104" s="198"/>
      <c r="C104" s="168"/>
      <c r="D104" s="168"/>
      <c r="E104" s="168"/>
    </row>
    <row r="105" spans="1:5" x14ac:dyDescent="0.2">
      <c r="A105" s="197"/>
      <c r="B105" s="198"/>
      <c r="C105" s="168"/>
      <c r="D105" s="168"/>
      <c r="E105" s="168"/>
    </row>
    <row r="106" spans="1:5" x14ac:dyDescent="0.2">
      <c r="A106" s="197"/>
      <c r="B106" s="198"/>
      <c r="C106" s="168"/>
      <c r="D106" s="168"/>
      <c r="E106" s="168"/>
    </row>
    <row r="107" spans="1:5" x14ac:dyDescent="0.2">
      <c r="A107" s="197"/>
      <c r="B107" s="198"/>
      <c r="C107" s="168"/>
      <c r="D107" s="168"/>
      <c r="E107" s="168"/>
    </row>
    <row r="108" spans="1:5" x14ac:dyDescent="0.2">
      <c r="A108" s="197"/>
      <c r="B108" s="198"/>
      <c r="C108" s="168"/>
      <c r="D108" s="168"/>
      <c r="E108" s="168"/>
    </row>
    <row r="109" spans="1:5" x14ac:dyDescent="0.2">
      <c r="A109" s="197"/>
      <c r="B109" s="198"/>
      <c r="C109" s="168"/>
      <c r="D109" s="168"/>
      <c r="E109" s="168"/>
    </row>
    <row r="110" spans="1:5" x14ac:dyDescent="0.2">
      <c r="A110" s="197"/>
      <c r="B110" s="198"/>
      <c r="C110" s="168"/>
      <c r="D110" s="168"/>
      <c r="E110" s="168"/>
    </row>
    <row r="111" spans="1:5" x14ac:dyDescent="0.2">
      <c r="A111" s="197"/>
      <c r="B111" s="198"/>
      <c r="C111" s="168"/>
      <c r="D111" s="168"/>
      <c r="E111" s="168"/>
    </row>
    <row r="112" spans="1:5" x14ac:dyDescent="0.2">
      <c r="A112" s="197"/>
      <c r="B112" s="198"/>
      <c r="C112" s="168"/>
      <c r="D112" s="168"/>
      <c r="E112" s="168"/>
    </row>
    <row r="113" spans="1:5" x14ac:dyDescent="0.2">
      <c r="A113" s="197"/>
      <c r="B113" s="198"/>
      <c r="C113" s="168"/>
      <c r="D113" s="168"/>
      <c r="E113" s="168"/>
    </row>
    <row r="114" spans="1:5" x14ac:dyDescent="0.2">
      <c r="A114" s="197"/>
      <c r="B114" s="198"/>
      <c r="C114" s="168"/>
      <c r="D114" s="168"/>
      <c r="E114" s="168"/>
    </row>
    <row r="115" spans="1:5" x14ac:dyDescent="0.2">
      <c r="A115" s="197"/>
      <c r="B115" s="198"/>
      <c r="C115" s="168"/>
      <c r="D115" s="168"/>
      <c r="E115" s="168"/>
    </row>
    <row r="116" spans="1:5" x14ac:dyDescent="0.2">
      <c r="A116" s="197"/>
      <c r="B116" s="198"/>
      <c r="C116" s="168"/>
      <c r="D116" s="168"/>
      <c r="E116" s="168"/>
    </row>
    <row r="117" spans="1:5" x14ac:dyDescent="0.2">
      <c r="A117" s="197"/>
      <c r="B117" s="198"/>
      <c r="C117" s="168"/>
      <c r="D117" s="168"/>
      <c r="E117" s="168"/>
    </row>
    <row r="118" spans="1:5" x14ac:dyDescent="0.2">
      <c r="A118" s="197"/>
      <c r="B118" s="198"/>
      <c r="C118" s="168"/>
      <c r="D118" s="168"/>
      <c r="E118" s="168"/>
    </row>
    <row r="119" spans="1:5" x14ac:dyDescent="0.2">
      <c r="A119" s="197"/>
      <c r="B119" s="198"/>
      <c r="C119" s="168"/>
      <c r="D119" s="168"/>
      <c r="E119" s="168"/>
    </row>
    <row r="120" spans="1:5" x14ac:dyDescent="0.2">
      <c r="A120" s="197"/>
      <c r="B120" s="198"/>
      <c r="C120" s="168"/>
      <c r="D120" s="168"/>
      <c r="E120" s="168"/>
    </row>
    <row r="121" spans="1:5" x14ac:dyDescent="0.2">
      <c r="A121" s="197"/>
      <c r="B121" s="198"/>
      <c r="C121" s="168"/>
      <c r="D121" s="168"/>
      <c r="E121" s="168"/>
    </row>
    <row r="122" spans="1:5" x14ac:dyDescent="0.2">
      <c r="A122" s="197"/>
      <c r="B122" s="198"/>
      <c r="C122" s="168"/>
      <c r="D122" s="168"/>
      <c r="E122" s="168"/>
    </row>
    <row r="123" spans="1:5" x14ac:dyDescent="0.2">
      <c r="A123" s="197"/>
      <c r="B123" s="198"/>
      <c r="C123" s="168"/>
      <c r="D123" s="168"/>
      <c r="E123" s="168"/>
    </row>
  </sheetData>
  <sheetProtection password="E525" sheet="1" objects="1" scenarios="1" formatCells="0" formatColumns="0" formatRows="0" insertHyperlinks="0"/>
  <mergeCells count="90">
    <mergeCell ref="B98:E98"/>
    <mergeCell ref="C92:C94"/>
    <mergeCell ref="C95:E95"/>
    <mergeCell ref="B96:E96"/>
    <mergeCell ref="B97:E97"/>
    <mergeCell ref="A86:A94"/>
    <mergeCell ref="D86:E86"/>
    <mergeCell ref="D87:E87"/>
    <mergeCell ref="D88:E88"/>
    <mergeCell ref="D89:E89"/>
    <mergeCell ref="D90:E90"/>
    <mergeCell ref="B91:E91"/>
    <mergeCell ref="B92:B94"/>
    <mergeCell ref="D85:E85"/>
    <mergeCell ref="C70:E70"/>
    <mergeCell ref="B71:E71"/>
    <mergeCell ref="B72:E72"/>
    <mergeCell ref="B73:E73"/>
    <mergeCell ref="D76:E76"/>
    <mergeCell ref="C79:E79"/>
    <mergeCell ref="B80:E80"/>
    <mergeCell ref="B81:E81"/>
    <mergeCell ref="B82:E82"/>
    <mergeCell ref="C84:E84"/>
    <mergeCell ref="A77:A78"/>
    <mergeCell ref="D77:E77"/>
    <mergeCell ref="D78:E78"/>
    <mergeCell ref="A58:A69"/>
    <mergeCell ref="D58:E58"/>
    <mergeCell ref="D59:E59"/>
    <mergeCell ref="B60:E60"/>
    <mergeCell ref="B61:B63"/>
    <mergeCell ref="C61:C63"/>
    <mergeCell ref="B64:B66"/>
    <mergeCell ref="C64:C66"/>
    <mergeCell ref="B67:B69"/>
    <mergeCell ref="C67:C69"/>
    <mergeCell ref="D57:E57"/>
    <mergeCell ref="A44:A50"/>
    <mergeCell ref="D44:E44"/>
    <mergeCell ref="D45:E45"/>
    <mergeCell ref="D46:E46"/>
    <mergeCell ref="D47:E47"/>
    <mergeCell ref="D48:E48"/>
    <mergeCell ref="B49:E49"/>
    <mergeCell ref="C51:E51"/>
    <mergeCell ref="B52:E52"/>
    <mergeCell ref="B53:E53"/>
    <mergeCell ref="B54:E54"/>
    <mergeCell ref="C56:E56"/>
    <mergeCell ref="D43:E43"/>
    <mergeCell ref="B28:E28"/>
    <mergeCell ref="C30:E30"/>
    <mergeCell ref="D31:E31"/>
    <mergeCell ref="A32:A36"/>
    <mergeCell ref="D32:E32"/>
    <mergeCell ref="D33:E33"/>
    <mergeCell ref="D34:E34"/>
    <mergeCell ref="D35:E35"/>
    <mergeCell ref="D36:E36"/>
    <mergeCell ref="C37:E37"/>
    <mergeCell ref="B38:E38"/>
    <mergeCell ref="B39:E39"/>
    <mergeCell ref="B40:E40"/>
    <mergeCell ref="C42:E42"/>
    <mergeCell ref="A23:A24"/>
    <mergeCell ref="D23:E23"/>
    <mergeCell ref="D24:E24"/>
    <mergeCell ref="C25:E25"/>
    <mergeCell ref="B26:E26"/>
    <mergeCell ref="B27:E27"/>
    <mergeCell ref="C16:E16"/>
    <mergeCell ref="B17:E17"/>
    <mergeCell ref="B18:E18"/>
    <mergeCell ref="B19:E19"/>
    <mergeCell ref="C21:E21"/>
    <mergeCell ref="D22:E22"/>
    <mergeCell ref="C9:E9"/>
    <mergeCell ref="C11:E11"/>
    <mergeCell ref="D12:E12"/>
    <mergeCell ref="A13:A15"/>
    <mergeCell ref="D13:E13"/>
    <mergeCell ref="D14:E14"/>
    <mergeCell ref="D15:E15"/>
    <mergeCell ref="C8:E8"/>
    <mergeCell ref="A1:E1"/>
    <mergeCell ref="A2:E2"/>
    <mergeCell ref="A3:D3"/>
    <mergeCell ref="C6:E6"/>
    <mergeCell ref="C7:E7"/>
  </mergeCells>
  <phoneticPr fontId="35" type="noConversion"/>
  <dataValidations count="1">
    <dataValidation type="list" allowBlank="1" showErrorMessage="1" sqref="B16 B25 B37 B51 B70 B79 B95">
      <formula1>$B$6:$B$9</formula1>
      <formula2>0</formula2>
    </dataValidation>
  </dataValidations>
  <pageMargins left="0.7" right="0.7" top="0.75" bottom="0.75" header="0.51180555555555551" footer="0.51180555555555551"/>
  <pageSetup paperSize="8" firstPageNumber="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J31"/>
  <sheetViews>
    <sheetView workbookViewId="0">
      <selection activeCell="R20" sqref="R20"/>
    </sheetView>
  </sheetViews>
  <sheetFormatPr defaultRowHeight="12.75" x14ac:dyDescent="0.2"/>
  <cols>
    <col min="1" max="1" width="2.5703125" style="210" customWidth="1"/>
    <col min="2" max="7" width="10" style="210" customWidth="1"/>
    <col min="8" max="8" width="8.85546875" style="210" customWidth="1"/>
    <col min="9" max="9" width="8.28515625" style="210" customWidth="1"/>
    <col min="10" max="10" width="14.28515625" style="210" customWidth="1"/>
    <col min="11" max="16384" width="9.140625" style="210"/>
  </cols>
  <sheetData>
    <row r="1" spans="1:10" ht="18" x14ac:dyDescent="0.2">
      <c r="A1" s="211" t="s">
        <v>16</v>
      </c>
    </row>
    <row r="2" spans="1:10" ht="15.75" x14ac:dyDescent="0.25">
      <c r="A2" s="212" t="s">
        <v>72</v>
      </c>
      <c r="C2" s="94"/>
      <c r="D2" s="213"/>
    </row>
    <row r="3" spans="1:10" x14ac:dyDescent="0.2">
      <c r="A3" s="214" t="s">
        <v>73</v>
      </c>
      <c r="C3" s="94"/>
    </row>
    <row r="4" spans="1:10" x14ac:dyDescent="0.2">
      <c r="B4" s="214"/>
      <c r="C4" s="94"/>
    </row>
    <row r="5" spans="1:10" s="216" customFormat="1" ht="18" x14ac:dyDescent="0.25">
      <c r="A5" s="215"/>
      <c r="B5" s="370" t="s">
        <v>74</v>
      </c>
      <c r="C5" s="370"/>
      <c r="D5" s="370"/>
      <c r="E5" s="370"/>
      <c r="F5" s="370"/>
      <c r="G5" s="370"/>
      <c r="H5" s="370"/>
      <c r="I5" s="370"/>
      <c r="J5" s="370"/>
    </row>
    <row r="6" spans="1:10" s="218" customFormat="1" ht="15.75" customHeight="1" x14ac:dyDescent="0.25">
      <c r="A6" s="217"/>
      <c r="B6" s="371" t="s">
        <v>75</v>
      </c>
      <c r="C6" s="371"/>
      <c r="D6" s="371"/>
      <c r="E6" s="371"/>
      <c r="F6" s="371"/>
      <c r="G6" s="371"/>
      <c r="H6" s="371"/>
      <c r="I6" s="371"/>
      <c r="J6" s="371"/>
    </row>
    <row r="7" spans="1:10" s="218" customFormat="1" ht="8.25" customHeight="1" x14ac:dyDescent="0.25">
      <c r="A7" s="217"/>
      <c r="B7" s="219"/>
      <c r="C7" s="219"/>
      <c r="D7" s="219"/>
      <c r="E7" s="219"/>
      <c r="F7" s="219"/>
      <c r="G7" s="219"/>
      <c r="H7" s="219"/>
      <c r="I7" s="219"/>
      <c r="J7" s="219"/>
    </row>
    <row r="8" spans="1:10" ht="16.5" customHeight="1" x14ac:dyDescent="0.3">
      <c r="A8" s="220"/>
      <c r="B8" s="221"/>
      <c r="C8" s="221"/>
      <c r="D8" s="221"/>
      <c r="E8" s="221"/>
      <c r="F8" s="372" t="s">
        <v>76</v>
      </c>
      <c r="G8" s="372"/>
      <c r="H8" s="373" t="s">
        <v>373</v>
      </c>
      <c r="I8" s="374"/>
      <c r="J8" s="374"/>
    </row>
    <row r="9" spans="1:10" ht="14.25" customHeight="1" x14ac:dyDescent="0.3">
      <c r="A9" s="220"/>
      <c r="B9" s="222"/>
      <c r="C9" s="223"/>
      <c r="D9" s="222"/>
      <c r="E9" s="222"/>
      <c r="F9" s="372" t="s">
        <v>77</v>
      </c>
      <c r="G9" s="372"/>
      <c r="H9" s="377">
        <v>41211</v>
      </c>
      <c r="I9" s="377"/>
      <c r="J9" s="377"/>
    </row>
    <row r="10" spans="1:10" ht="18.75" customHeight="1" x14ac:dyDescent="0.2">
      <c r="B10" s="224" t="s">
        <v>78</v>
      </c>
      <c r="C10" s="222"/>
      <c r="D10" s="222"/>
      <c r="E10" s="222"/>
      <c r="F10" s="222"/>
      <c r="G10" s="222"/>
      <c r="H10" s="222"/>
      <c r="I10" s="222"/>
      <c r="J10" s="222"/>
    </row>
    <row r="11" spans="1:10" ht="18.75" customHeight="1" x14ac:dyDescent="0.2">
      <c r="B11" s="375" t="s">
        <v>487</v>
      </c>
      <c r="C11" s="376"/>
      <c r="D11" s="376"/>
      <c r="E11" s="376"/>
      <c r="F11" s="376"/>
      <c r="G11" s="376"/>
      <c r="H11" s="376"/>
      <c r="I11" s="376"/>
      <c r="J11" s="376"/>
    </row>
    <row r="12" spans="1:10" ht="18.75" customHeight="1" x14ac:dyDescent="0.2">
      <c r="B12" s="376"/>
      <c r="C12" s="376"/>
      <c r="D12" s="376"/>
      <c r="E12" s="376"/>
      <c r="F12" s="376"/>
      <c r="G12" s="376"/>
      <c r="H12" s="376"/>
      <c r="I12" s="376"/>
      <c r="J12" s="376"/>
    </row>
    <row r="13" spans="1:10" ht="18.75" customHeight="1" x14ac:dyDescent="0.2">
      <c r="B13" s="376"/>
      <c r="C13" s="376"/>
      <c r="D13" s="376"/>
      <c r="E13" s="376"/>
      <c r="F13" s="376"/>
      <c r="G13" s="376"/>
      <c r="H13" s="376"/>
      <c r="I13" s="376"/>
      <c r="J13" s="376"/>
    </row>
    <row r="14" spans="1:10" ht="18.75" customHeight="1" x14ac:dyDescent="0.2">
      <c r="B14" s="224" t="s">
        <v>79</v>
      </c>
      <c r="C14" s="222"/>
      <c r="D14" s="222"/>
      <c r="E14" s="222"/>
      <c r="F14" s="222"/>
      <c r="G14" s="222"/>
      <c r="H14" s="222"/>
      <c r="I14" s="222"/>
      <c r="J14" s="222"/>
    </row>
    <row r="15" spans="1:10" ht="64.5" customHeight="1" x14ac:dyDescent="0.2">
      <c r="B15" s="375" t="s">
        <v>492</v>
      </c>
      <c r="C15" s="376"/>
      <c r="D15" s="376"/>
      <c r="E15" s="376"/>
      <c r="F15" s="376"/>
      <c r="G15" s="376"/>
      <c r="H15" s="376"/>
      <c r="I15" s="376"/>
      <c r="J15" s="376"/>
    </row>
    <row r="16" spans="1:10" ht="18.75" customHeight="1" x14ac:dyDescent="0.2">
      <c r="B16" s="376"/>
      <c r="C16" s="376"/>
      <c r="D16" s="376"/>
      <c r="E16" s="376"/>
      <c r="F16" s="376"/>
      <c r="G16" s="376"/>
      <c r="H16" s="376"/>
      <c r="I16" s="376"/>
      <c r="J16" s="376"/>
    </row>
    <row r="17" spans="2:10" ht="18.75" customHeight="1" x14ac:dyDescent="0.2">
      <c r="B17" s="376"/>
      <c r="C17" s="376"/>
      <c r="D17" s="376"/>
      <c r="E17" s="376"/>
      <c r="F17" s="376"/>
      <c r="G17" s="376"/>
      <c r="H17" s="376"/>
      <c r="I17" s="376"/>
      <c r="J17" s="376"/>
    </row>
    <row r="18" spans="2:10" ht="18.75" customHeight="1" x14ac:dyDescent="0.2">
      <c r="B18" s="224" t="s">
        <v>80</v>
      </c>
      <c r="C18" s="222"/>
      <c r="D18" s="222"/>
      <c r="E18" s="222"/>
      <c r="F18" s="222"/>
      <c r="G18" s="222"/>
      <c r="H18" s="222"/>
      <c r="I18" s="222"/>
      <c r="J18" s="222"/>
    </row>
    <row r="19" spans="2:10" ht="18.75" customHeight="1" x14ac:dyDescent="0.2">
      <c r="B19" s="375" t="s">
        <v>488</v>
      </c>
      <c r="C19" s="376"/>
      <c r="D19" s="376"/>
      <c r="E19" s="376"/>
      <c r="F19" s="376"/>
      <c r="G19" s="376"/>
      <c r="H19" s="376"/>
      <c r="I19" s="376"/>
      <c r="J19" s="376"/>
    </row>
    <row r="20" spans="2:10" ht="18.75" customHeight="1" x14ac:dyDescent="0.2">
      <c r="B20" s="376"/>
      <c r="C20" s="376"/>
      <c r="D20" s="376"/>
      <c r="E20" s="376"/>
      <c r="F20" s="376"/>
      <c r="G20" s="376"/>
      <c r="H20" s="376"/>
      <c r="I20" s="376"/>
      <c r="J20" s="376"/>
    </row>
    <row r="21" spans="2:10" ht="18.75" customHeight="1" x14ac:dyDescent="0.2">
      <c r="B21" s="376"/>
      <c r="C21" s="376"/>
      <c r="D21" s="376"/>
      <c r="E21" s="376"/>
      <c r="F21" s="376"/>
      <c r="G21" s="376"/>
      <c r="H21" s="376"/>
      <c r="I21" s="376"/>
      <c r="J21" s="376"/>
    </row>
    <row r="22" spans="2:10" ht="18.75" customHeight="1" x14ac:dyDescent="0.2">
      <c r="B22" s="224" t="s">
        <v>81</v>
      </c>
      <c r="C22" s="222"/>
      <c r="D22" s="222"/>
      <c r="E22" s="222"/>
      <c r="F22" s="222"/>
      <c r="G22" s="222"/>
      <c r="H22" s="222"/>
      <c r="I22" s="222"/>
      <c r="J22" s="222"/>
    </row>
    <row r="23" spans="2:10" ht="18.75" customHeight="1" x14ac:dyDescent="0.2">
      <c r="B23" s="375" t="s">
        <v>489</v>
      </c>
      <c r="C23" s="376"/>
      <c r="D23" s="376"/>
      <c r="E23" s="376"/>
      <c r="F23" s="376"/>
      <c r="G23" s="376"/>
      <c r="H23" s="376"/>
      <c r="I23" s="376"/>
      <c r="J23" s="376"/>
    </row>
    <row r="24" spans="2:10" ht="18.75" customHeight="1" x14ac:dyDescent="0.2">
      <c r="B24" s="376"/>
      <c r="C24" s="376"/>
      <c r="D24" s="376"/>
      <c r="E24" s="376"/>
      <c r="F24" s="376"/>
      <c r="G24" s="376"/>
      <c r="H24" s="376"/>
      <c r="I24" s="376"/>
      <c r="J24" s="376"/>
    </row>
    <row r="25" spans="2:10" ht="18.75" customHeight="1" x14ac:dyDescent="0.2">
      <c r="B25" s="376"/>
      <c r="C25" s="376"/>
      <c r="D25" s="376"/>
      <c r="E25" s="376"/>
      <c r="F25" s="376"/>
      <c r="G25" s="376"/>
      <c r="H25" s="376"/>
      <c r="I25" s="376"/>
      <c r="J25" s="376"/>
    </row>
    <row r="26" spans="2:10" ht="18.75" customHeight="1" x14ac:dyDescent="0.2">
      <c r="B26" s="224" t="s">
        <v>82</v>
      </c>
      <c r="C26" s="222"/>
      <c r="D26" s="222"/>
      <c r="E26" s="222"/>
      <c r="F26" s="222"/>
      <c r="G26" s="222"/>
      <c r="H26" s="222"/>
      <c r="I26" s="222"/>
      <c r="J26" s="222"/>
    </row>
    <row r="27" spans="2:10" ht="54" customHeight="1" x14ac:dyDescent="0.2">
      <c r="B27" s="375" t="s">
        <v>490</v>
      </c>
      <c r="C27" s="376"/>
      <c r="D27" s="376"/>
      <c r="E27" s="376"/>
      <c r="F27" s="376"/>
      <c r="G27" s="376"/>
      <c r="H27" s="376"/>
      <c r="I27" s="376"/>
      <c r="J27" s="376"/>
    </row>
    <row r="28" spans="2:10" ht="18.75" customHeight="1" x14ac:dyDescent="0.2">
      <c r="B28" s="376"/>
      <c r="C28" s="376"/>
      <c r="D28" s="376"/>
      <c r="E28" s="376"/>
      <c r="F28" s="376"/>
      <c r="G28" s="376"/>
      <c r="H28" s="376"/>
      <c r="I28" s="376"/>
      <c r="J28" s="376"/>
    </row>
    <row r="29" spans="2:10" ht="18.75" customHeight="1" x14ac:dyDescent="0.2">
      <c r="B29" s="376"/>
      <c r="C29" s="376"/>
      <c r="D29" s="376"/>
      <c r="E29" s="376"/>
      <c r="F29" s="376"/>
      <c r="G29" s="376"/>
      <c r="H29" s="376"/>
      <c r="I29" s="376"/>
      <c r="J29" s="376"/>
    </row>
    <row r="30" spans="2:10" x14ac:dyDescent="0.2">
      <c r="B30" s="222"/>
      <c r="C30" s="222"/>
      <c r="D30" s="222"/>
      <c r="E30" s="222"/>
      <c r="F30" s="222"/>
      <c r="G30" s="222"/>
      <c r="H30" s="222"/>
      <c r="I30" s="222"/>
      <c r="J30" s="222"/>
    </row>
    <row r="31" spans="2:10" x14ac:dyDescent="0.2">
      <c r="B31" s="225"/>
    </row>
  </sheetData>
  <sheetProtection password="E525" sheet="1" objects="1" scenarios="1"/>
  <mergeCells count="11">
    <mergeCell ref="B27:J29"/>
    <mergeCell ref="F9:G9"/>
    <mergeCell ref="H9:J9"/>
    <mergeCell ref="B11:J13"/>
    <mergeCell ref="B15:J17"/>
    <mergeCell ref="B23:J25"/>
    <mergeCell ref="B5:J5"/>
    <mergeCell ref="B6:J6"/>
    <mergeCell ref="F8:G8"/>
    <mergeCell ref="H8:J8"/>
    <mergeCell ref="B19:J21"/>
  </mergeCells>
  <phoneticPr fontId="35" type="noConversion"/>
  <pageMargins left="0.7" right="0.7" top="0.75" bottom="0.75" header="0.51180555555555551" footer="0.51180555555555551"/>
  <pageSetup paperSize="9" scale="95"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17</vt:i4>
      </vt:variant>
      <vt:variant>
        <vt:lpstr>Nimega vahemikud</vt:lpstr>
      </vt:variant>
      <vt:variant>
        <vt:i4>6</vt:i4>
      </vt:variant>
    </vt:vector>
  </HeadingPairs>
  <TitlesOfParts>
    <vt:vector size="23" baseType="lpstr">
      <vt:lpstr>Juhend</vt:lpstr>
      <vt:lpstr>Mudel</vt:lpstr>
      <vt:lpstr>1_KOV profiil</vt:lpstr>
      <vt:lpstr>2_tulemusindikaatorid</vt:lpstr>
      <vt:lpstr>3_eh1</vt:lpstr>
      <vt:lpstr>3_eh2</vt:lpstr>
      <vt:lpstr>3_eh3</vt:lpstr>
      <vt:lpstr>3_eh4</vt:lpstr>
      <vt:lpstr>3_eh_koond</vt:lpstr>
      <vt:lpstr>4_vh1</vt:lpstr>
      <vt:lpstr>4_vh2</vt:lpstr>
      <vt:lpstr>4_vh3</vt:lpstr>
      <vt:lpstr>4_vh4</vt:lpstr>
      <vt:lpstr>4_vh_koond</vt:lpstr>
      <vt:lpstr>analüütika</vt:lpstr>
      <vt:lpstr>kokkuvõte</vt:lpstr>
      <vt:lpstr>5_parendustegevused</vt:lpstr>
      <vt:lpstr>_Toc280183041</vt:lpstr>
      <vt:lpstr>Excel_BuiltIn__FilterDatabase</vt:lpstr>
      <vt:lpstr>Prindiala</vt:lpstr>
      <vt:lpstr>Prindiala_1</vt:lpstr>
      <vt:lpstr>Prindiala_2</vt:lpstr>
      <vt:lpstr>Prindiala_3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Kaisa Orunuk</dc:creator>
  <cp:lastModifiedBy>Anneli Nelk</cp:lastModifiedBy>
  <cp:lastPrinted>2012-11-12T11:19:12Z</cp:lastPrinted>
  <dcterms:created xsi:type="dcterms:W3CDTF">2012-11-01T12:21:47Z</dcterms:created>
  <dcterms:modified xsi:type="dcterms:W3CDTF">2021-05-11T07:50:53Z</dcterms:modified>
</cp:coreProperties>
</file>